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Bistand_handlaggare\4. Ytterligare ersättning\Beräkningsunderlag till bolagen\"/>
    </mc:Choice>
  </mc:AlternateContent>
  <bookViews>
    <workbookView xWindow="0" yWindow="0" windowWidth="19200" windowHeight="6900"/>
  </bookViews>
  <sheets>
    <sheet name="Inmatning" sheetId="2" r:id="rId1"/>
    <sheet name="Sammanställning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4" i="2" l="1"/>
  <c r="P68" i="2" l="1"/>
  <c r="L68" i="2"/>
  <c r="F21" i="2" l="1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H91" i="2"/>
  <c r="H93" i="2" s="1"/>
  <c r="G91" i="2"/>
  <c r="G93" i="2" s="1"/>
  <c r="E91" i="2"/>
  <c r="D91" i="2"/>
  <c r="B95" i="2" s="1"/>
  <c r="C91" i="2"/>
  <c r="B91" i="2"/>
  <c r="D13" i="1"/>
  <c r="D11" i="1"/>
  <c r="D9" i="1"/>
  <c r="D7" i="1"/>
  <c r="D5" i="1"/>
  <c r="D27" i="1"/>
  <c r="E27" i="1" s="1"/>
  <c r="I5" i="2"/>
  <c r="I6" i="2" s="1"/>
  <c r="D19" i="1" s="1"/>
  <c r="F11" i="2"/>
  <c r="F4" i="2"/>
  <c r="F91" i="2" l="1"/>
  <c r="H94" i="2"/>
  <c r="G94" i="2"/>
  <c r="D25" i="1"/>
  <c r="E25" i="1" s="1"/>
  <c r="N86" i="2" l="1"/>
  <c r="N85" i="2"/>
  <c r="N84" i="2"/>
  <c r="O68" i="2"/>
  <c r="D23" i="1" s="1"/>
  <c r="E23" i="1" s="1"/>
  <c r="N87" i="2" l="1"/>
  <c r="N88" i="2" s="1"/>
  <c r="D21" i="1" l="1"/>
  <c r="E21" i="1" s="1"/>
  <c r="E19" i="1" l="1"/>
  <c r="D29" i="1"/>
  <c r="E29" i="1" s="1"/>
  <c r="D31" i="1" s="1"/>
  <c r="D33" i="1" l="1"/>
  <c r="D35" i="1"/>
  <c r="E35" i="1" s="1"/>
</calcChain>
</file>

<file path=xl/comments1.xml><?xml version="1.0" encoding="utf-8"?>
<comments xmlns="http://schemas.openxmlformats.org/spreadsheetml/2006/main">
  <authors>
    <author>Marie Laurén Edin</author>
  </authors>
  <commentList>
    <comment ref="G93" authorId="0" shapeId="0">
      <text>
        <r>
          <rPr>
            <b/>
            <sz val="9"/>
            <color indexed="81"/>
            <rFont val="Tahoma"/>
            <family val="2"/>
          </rPr>
          <t>Sem 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3" authorId="0" shapeId="0">
      <text>
        <r>
          <rPr>
            <b/>
            <sz val="9"/>
            <color indexed="81"/>
            <rFont val="Tahoma"/>
            <family val="2"/>
          </rPr>
          <t>Sem ers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<sst xmlns="http://schemas.openxmlformats.org/spreadsheetml/2006/main" count="67" uniqueCount="60">
  <si>
    <t>Bolagets ansökan</t>
  </si>
  <si>
    <t>Kostnad</t>
  </si>
  <si>
    <t>Kostnad för en avräkningsperiod</t>
  </si>
  <si>
    <t>Kostnad per timme</t>
  </si>
  <si>
    <t>Administration</t>
  </si>
  <si>
    <t>Antal timmar för perioden</t>
  </si>
  <si>
    <t xml:space="preserve">Ansökan inkom </t>
  </si>
  <si>
    <t>Sökande</t>
  </si>
  <si>
    <t>Period</t>
  </si>
  <si>
    <t>Pensionsavsättning</t>
  </si>
  <si>
    <t>Löneskatt</t>
  </si>
  <si>
    <t>Arb.avg</t>
  </si>
  <si>
    <t>Bolagets spec.avs</t>
  </si>
  <si>
    <t>OB</t>
  </si>
  <si>
    <t>Redovisade kostnader för personling assistans för perioden</t>
  </si>
  <si>
    <t>Utbildningskostnader</t>
  </si>
  <si>
    <t>Fylls i av bolag</t>
  </si>
  <si>
    <t>Länkas/beräkning</t>
  </si>
  <si>
    <t>Assistans och personal-omkostnader/arbetsmiljöinsatser (kr)</t>
  </si>
  <si>
    <t>Utbildningskostnader (kr)</t>
  </si>
  <si>
    <t>Administration (kr)</t>
  </si>
  <si>
    <t>Beräkning ytterligare ersättning (kr/h)</t>
  </si>
  <si>
    <t>Summa kostnad för assistansen (kr)</t>
  </si>
  <si>
    <t>Lön i form av OB-tillägg (kr)</t>
  </si>
  <si>
    <t>Lön utom OB och lönebikostnader (kr)</t>
  </si>
  <si>
    <t>Maximalt belopp att söka (kr)</t>
  </si>
  <si>
    <t>Beräkning av totala summan (kr)</t>
  </si>
  <si>
    <t>Skälig ersättning (kr/h)</t>
  </si>
  <si>
    <t>Schablonbelopp (kr/h)</t>
  </si>
  <si>
    <t>Max ytterlig. Ers (kr/h)</t>
  </si>
  <si>
    <t>Personal</t>
  </si>
  <si>
    <t>LÖN</t>
  </si>
  <si>
    <t>LÖN inkl sem</t>
  </si>
  <si>
    <t>JOUR</t>
  </si>
  <si>
    <t>SEM</t>
  </si>
  <si>
    <t>Pers.möte</t>
  </si>
  <si>
    <t>Arvoden</t>
  </si>
  <si>
    <t>Utbil. Tim</t>
  </si>
  <si>
    <t>tim.ers</t>
  </si>
  <si>
    <t>kr/tim</t>
  </si>
  <si>
    <t>Gr. Försäkring</t>
  </si>
  <si>
    <t>Kvitton</t>
  </si>
  <si>
    <t xml:space="preserve">Löneskatt </t>
  </si>
  <si>
    <t xml:space="preserve">Semester ers </t>
  </si>
  <si>
    <t xml:space="preserve">Arbg. Avg </t>
  </si>
  <si>
    <t>Tot. Utbildning</t>
  </si>
  <si>
    <t>utbil timmar</t>
  </si>
  <si>
    <t>Utbil+PO</t>
  </si>
  <si>
    <t>Lön totalt</t>
  </si>
  <si>
    <t>Ob totalt</t>
  </si>
  <si>
    <t>Löne- och lönebikostnader</t>
  </si>
  <si>
    <t>Typ av kostnad</t>
  </si>
  <si>
    <t>Schablon</t>
  </si>
  <si>
    <t>Omkostnader</t>
  </si>
  <si>
    <t>Summa</t>
  </si>
  <si>
    <t>Summa:</t>
  </si>
  <si>
    <t>Pensionsavsättning (inkl löneskatt)</t>
  </si>
  <si>
    <t>Sem.ers</t>
  </si>
  <si>
    <t>Summa inkl. sem.ers</t>
  </si>
  <si>
    <t>Fylls i av Borlänge kommun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</si>
</sst>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r&quot;_-;\-* #,##0.00\ &quot;kr&quot;_-;_-* &quot;-&quot;??\ &quot;kr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trike/>
      <sz val="11"/>
      <color theme="1"/>
      <name val="Calibri"/>
      <family val="2"/>
      <scheme val="minor"/>
    </font>
    <font>
      <strike/>
      <sz val="11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135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4" fillId="5" borderId="6" xfId="0" applyFont="1" applyFill="1" applyBorder="1" applyAlignment="1" applyProtection="1"/>
    <xf numFmtId="0" fontId="4" fillId="5" borderId="3" xfId="0" applyFont="1" applyFill="1" applyBorder="1" applyAlignment="1" applyProtection="1"/>
    <xf numFmtId="0" fontId="4" fillId="5" borderId="7" xfId="0" applyFont="1" applyFill="1" applyBorder="1" applyAlignment="1" applyProtection="1"/>
    <xf numFmtId="0" fontId="8" fillId="2" borderId="0" xfId="3" applyFill="1" applyProtection="1"/>
    <xf numFmtId="0" fontId="0" fillId="5" borderId="8" xfId="0" applyFill="1" applyBorder="1" applyProtection="1"/>
    <xf numFmtId="0" fontId="0" fillId="5" borderId="0" xfId="0" applyFill="1" applyBorder="1" applyProtection="1"/>
    <xf numFmtId="0" fontId="0" fillId="5" borderId="14" xfId="0" applyFill="1" applyBorder="1" applyProtection="1"/>
    <xf numFmtId="0" fontId="0" fillId="2" borderId="6" xfId="0" applyFill="1" applyBorder="1" applyProtection="1"/>
    <xf numFmtId="0" fontId="8" fillId="0" borderId="6" xfId="3" applyBorder="1" applyProtection="1"/>
    <xf numFmtId="10" fontId="8" fillId="4" borderId="1" xfId="1" applyNumberFormat="1" applyFont="1" applyFill="1" applyBorder="1" applyProtection="1"/>
    <xf numFmtId="0" fontId="0" fillId="2" borderId="8" xfId="0" applyFill="1" applyBorder="1" applyProtection="1"/>
    <xf numFmtId="0" fontId="8" fillId="0" borderId="8" xfId="3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8" fillId="0" borderId="0" xfId="3" applyProtection="1"/>
    <xf numFmtId="0" fontId="2" fillId="2" borderId="6" xfId="0" applyFont="1" applyFill="1" applyBorder="1" applyProtection="1"/>
    <xf numFmtId="0" fontId="2" fillId="2" borderId="7" xfId="0" applyFont="1" applyFill="1" applyBorder="1" applyAlignment="1" applyProtection="1">
      <alignment horizontal="right"/>
    </xf>
    <xf numFmtId="0" fontId="0" fillId="2" borderId="0" xfId="0" applyFill="1" applyProtection="1"/>
    <xf numFmtId="0" fontId="8" fillId="0" borderId="4" xfId="3" applyBorder="1" applyProtection="1"/>
    <xf numFmtId="0" fontId="2" fillId="2" borderId="4" xfId="0" applyFont="1" applyFill="1" applyBorder="1" applyProtection="1"/>
    <xf numFmtId="0" fontId="2" fillId="4" borderId="1" xfId="0" applyFont="1" applyFill="1" applyBorder="1" applyProtection="1"/>
    <xf numFmtId="0" fontId="15" fillId="5" borderId="8" xfId="0" applyFont="1" applyFill="1" applyBorder="1" applyProtection="1"/>
    <xf numFmtId="0" fontId="8" fillId="5" borderId="4" xfId="3" applyFill="1" applyBorder="1" applyProtection="1"/>
    <xf numFmtId="0" fontId="8" fillId="5" borderId="13" xfId="3" applyFill="1" applyBorder="1" applyProtection="1"/>
    <xf numFmtId="0" fontId="8" fillId="5" borderId="9" xfId="3" applyFill="1" applyBorder="1" applyProtection="1"/>
    <xf numFmtId="0" fontId="1" fillId="2" borderId="0" xfId="3" applyFont="1" applyFill="1" applyAlignment="1" applyProtection="1">
      <alignment horizontal="left"/>
    </xf>
    <xf numFmtId="0" fontId="1" fillId="2" borderId="0" xfId="3" applyFont="1" applyFill="1" applyProtection="1"/>
    <xf numFmtId="49" fontId="1" fillId="2" borderId="0" xfId="3" applyNumberFormat="1" applyFont="1" applyFill="1" applyAlignment="1" applyProtection="1">
      <alignment horizontal="left"/>
    </xf>
    <xf numFmtId="10" fontId="1" fillId="2" borderId="0" xfId="3" applyNumberFormat="1" applyFont="1" applyFill="1" applyProtection="1"/>
    <xf numFmtId="0" fontId="2" fillId="0" borderId="9" xfId="3" applyFont="1" applyFill="1" applyBorder="1" applyProtection="1"/>
    <xf numFmtId="0" fontId="2" fillId="0" borderId="11" xfId="3" applyFont="1" applyFill="1" applyBorder="1" applyProtection="1"/>
    <xf numFmtId="0" fontId="2" fillId="0" borderId="4" xfId="3" applyFont="1" applyFill="1" applyBorder="1" applyProtection="1"/>
    <xf numFmtId="0" fontId="14" fillId="8" borderId="1" xfId="3" applyNumberFormat="1" applyFont="1" applyFill="1" applyBorder="1" applyAlignment="1" applyProtection="1">
      <alignment horizontal="right"/>
    </xf>
    <xf numFmtId="4" fontId="1" fillId="6" borderId="1" xfId="3" applyNumberFormat="1" applyFont="1" applyFill="1" applyBorder="1" applyProtection="1"/>
    <xf numFmtId="0" fontId="1" fillId="2" borderId="0" xfId="3" quotePrefix="1" applyFont="1" applyFill="1" applyProtection="1"/>
    <xf numFmtId="0" fontId="2" fillId="2" borderId="0" xfId="3" applyFont="1" applyFill="1" applyProtection="1"/>
    <xf numFmtId="4" fontId="2" fillId="2" borderId="0" xfId="3" applyNumberFormat="1" applyFont="1" applyFill="1" applyProtection="1"/>
    <xf numFmtId="0" fontId="7" fillId="2" borderId="0" xfId="3" applyFont="1" applyFill="1" applyProtection="1"/>
    <xf numFmtId="10" fontId="7" fillId="2" borderId="0" xfId="3" applyNumberFormat="1" applyFont="1" applyFill="1" applyProtection="1"/>
    <xf numFmtId="4" fontId="7" fillId="2" borderId="0" xfId="3" applyNumberFormat="1" applyFont="1" applyFill="1" applyAlignment="1" applyProtection="1">
      <alignment horizontal="center"/>
    </xf>
    <xf numFmtId="9" fontId="7" fillId="2" borderId="0" xfId="3" applyNumberFormat="1" applyFont="1" applyFill="1" applyProtection="1"/>
    <xf numFmtId="0" fontId="1" fillId="2" borderId="0" xfId="3" applyFont="1" applyFill="1" applyBorder="1" applyProtection="1"/>
    <xf numFmtId="4" fontId="1" fillId="6" borderId="12" xfId="3" applyNumberFormat="1" applyFont="1" applyFill="1" applyBorder="1" applyProtection="1"/>
    <xf numFmtId="0" fontId="1" fillId="5" borderId="7" xfId="0" applyNumberFormat="1" applyFont="1" applyFill="1" applyBorder="1" applyAlignment="1" applyProtection="1"/>
    <xf numFmtId="4" fontId="0" fillId="5" borderId="12" xfId="0" applyNumberFormat="1" applyFont="1" applyFill="1" applyBorder="1" applyAlignment="1" applyProtection="1"/>
    <xf numFmtId="4" fontId="0" fillId="0" borderId="12" xfId="0" applyNumberFormat="1" applyFont="1" applyFill="1" applyBorder="1" applyAlignment="1" applyProtection="1"/>
    <xf numFmtId="4" fontId="0" fillId="0" borderId="6" xfId="0" applyNumberFormat="1" applyFont="1" applyFill="1" applyBorder="1" applyAlignment="1" applyProtection="1"/>
    <xf numFmtId="4" fontId="1" fillId="2" borderId="0" xfId="3" applyNumberFormat="1" applyFont="1" applyFill="1" applyProtection="1"/>
    <xf numFmtId="2" fontId="1" fillId="2" borderId="0" xfId="3" applyNumberFormat="1" applyFont="1" applyFill="1" applyProtection="1"/>
    <xf numFmtId="0" fontId="8" fillId="2" borderId="0" xfId="3" applyFill="1" applyProtection="1">
      <protection locked="0"/>
    </xf>
    <xf numFmtId="0" fontId="0" fillId="2" borderId="0" xfId="0" applyFill="1" applyProtection="1">
      <protection locked="0"/>
    </xf>
    <xf numFmtId="4" fontId="1" fillId="3" borderId="1" xfId="3" applyNumberFormat="1" applyFont="1" applyFill="1" applyBorder="1" applyProtection="1">
      <protection locked="0"/>
    </xf>
    <xf numFmtId="4" fontId="0" fillId="4" borderId="1" xfId="2" applyNumberFormat="1" applyFont="1" applyFill="1" applyBorder="1" applyAlignment="1" applyProtection="1">
      <alignment horizontal="right"/>
      <protection locked="0"/>
    </xf>
    <xf numFmtId="0" fontId="0" fillId="2" borderId="0" xfId="0" applyFill="1" applyBorder="1" applyAlignment="1" applyProtection="1">
      <alignment horizontal="left"/>
      <protection locked="0"/>
    </xf>
    <xf numFmtId="10" fontId="8" fillId="4" borderId="1" xfId="1" applyNumberFormat="1" applyFon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17" fontId="0" fillId="3" borderId="1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10" fontId="0" fillId="3" borderId="1" xfId="1" applyNumberFormat="1" applyFont="1" applyFill="1" applyBorder="1" applyProtection="1">
      <protection locked="0"/>
    </xf>
    <xf numFmtId="0" fontId="1" fillId="2" borderId="0" xfId="3" applyFont="1" applyFill="1" applyProtection="1">
      <protection locked="0"/>
    </xf>
    <xf numFmtId="0" fontId="9" fillId="2" borderId="0" xfId="3" applyFont="1" applyFill="1" applyAlignment="1" applyProtection="1">
      <alignment wrapText="1"/>
      <protection locked="0"/>
    </xf>
    <xf numFmtId="0" fontId="1" fillId="3" borderId="10" xfId="3" applyFont="1" applyFill="1" applyBorder="1" applyProtection="1">
      <protection locked="0"/>
    </xf>
    <xf numFmtId="4" fontId="1" fillId="6" borderId="1" xfId="3" applyNumberFormat="1" applyFont="1" applyFill="1" applyBorder="1" applyProtection="1">
      <protection locked="0"/>
    </xf>
    <xf numFmtId="4" fontId="1" fillId="6" borderId="5" xfId="3" applyNumberFormat="1" applyFont="1" applyFill="1" applyBorder="1" applyProtection="1">
      <protection locked="0"/>
    </xf>
    <xf numFmtId="0" fontId="1" fillId="3" borderId="1" xfId="3" applyFont="1" applyFill="1" applyBorder="1" applyAlignment="1" applyProtection="1">
      <alignment horizontal="right"/>
      <protection locked="0"/>
    </xf>
    <xf numFmtId="4" fontId="1" fillId="3" borderId="1" xfId="3" applyNumberFormat="1" applyFont="1" applyFill="1" applyBorder="1" applyAlignment="1" applyProtection="1">
      <alignment horizontal="right"/>
      <protection locked="0"/>
    </xf>
    <xf numFmtId="0" fontId="13" fillId="2" borderId="0" xfId="3" applyFont="1" applyFill="1" applyProtection="1">
      <protection locked="0"/>
    </xf>
    <xf numFmtId="0" fontId="0" fillId="3" borderId="10" xfId="3" applyFont="1" applyFill="1" applyBorder="1" applyProtection="1">
      <protection locked="0"/>
    </xf>
    <xf numFmtId="4" fontId="12" fillId="2" borderId="0" xfId="3" applyNumberFormat="1" applyFont="1" applyFill="1" applyProtection="1">
      <protection locked="0"/>
    </xf>
    <xf numFmtId="9" fontId="1" fillId="3" borderId="1" xfId="3" applyNumberFormat="1" applyFont="1" applyFill="1" applyBorder="1" applyAlignment="1" applyProtection="1">
      <alignment horizontal="right"/>
      <protection locked="0"/>
    </xf>
    <xf numFmtId="0" fontId="2" fillId="2" borderId="0" xfId="3" applyFont="1" applyFill="1" applyProtection="1">
      <protection locked="0"/>
    </xf>
    <xf numFmtId="4" fontId="2" fillId="2" borderId="0" xfId="3" applyNumberFormat="1" applyFont="1" applyFill="1" applyProtection="1">
      <protection locked="0"/>
    </xf>
    <xf numFmtId="0" fontId="1" fillId="2" borderId="0" xfId="3" applyFont="1" applyFill="1" applyBorder="1" applyProtection="1">
      <protection locked="0"/>
    </xf>
    <xf numFmtId="0" fontId="8" fillId="2" borderId="0" xfId="3" applyFill="1" applyBorder="1" applyProtection="1">
      <protection locked="0"/>
    </xf>
    <xf numFmtId="0" fontId="1" fillId="3" borderId="7" xfId="3" applyFont="1" applyFill="1" applyBorder="1" applyProtection="1">
      <protection locked="0"/>
    </xf>
    <xf numFmtId="4" fontId="1" fillId="3" borderId="12" xfId="3" applyNumberFormat="1" applyFont="1" applyFill="1" applyBorder="1" applyProtection="1">
      <protection locked="0"/>
    </xf>
    <xf numFmtId="4" fontId="1" fillId="6" borderId="12" xfId="3" applyNumberFormat="1" applyFont="1" applyFill="1" applyBorder="1" applyProtection="1">
      <protection locked="0"/>
    </xf>
    <xf numFmtId="4" fontId="1" fillId="6" borderId="6" xfId="3" applyNumberFormat="1" applyFont="1" applyFill="1" applyBorder="1" applyProtection="1">
      <protection locked="0"/>
    </xf>
    <xf numFmtId="4" fontId="1" fillId="2" borderId="0" xfId="3" applyNumberFormat="1" applyFont="1" applyFill="1" applyProtection="1">
      <protection locked="0"/>
    </xf>
    <xf numFmtId="0" fontId="8" fillId="2" borderId="0" xfId="3" applyFill="1" applyBorder="1" applyAlignment="1" applyProtection="1">
      <protection locked="0"/>
    </xf>
    <xf numFmtId="10" fontId="10" fillId="2" borderId="0" xfId="3" applyNumberFormat="1" applyFont="1" applyFill="1" applyAlignment="1" applyProtection="1">
      <alignment horizontal="center"/>
      <protection locked="0"/>
    </xf>
    <xf numFmtId="10" fontId="2" fillId="2" borderId="0" xfId="3" applyNumberFormat="1" applyFont="1" applyFill="1" applyAlignment="1" applyProtection="1">
      <alignment horizontal="center"/>
      <protection locked="0"/>
    </xf>
    <xf numFmtId="0" fontId="2" fillId="2" borderId="0" xfId="3" applyFont="1" applyFill="1" applyAlignment="1" applyProtection="1">
      <alignment horizontal="center"/>
      <protection locked="0"/>
    </xf>
    <xf numFmtId="4" fontId="1" fillId="2" borderId="0" xfId="3" applyNumberFormat="1" applyFont="1" applyFill="1" applyAlignment="1" applyProtection="1">
      <alignment horizontal="center"/>
      <protection locked="0"/>
    </xf>
    <xf numFmtId="0" fontId="1" fillId="2" borderId="0" xfId="3" applyFont="1" applyFill="1" applyAlignment="1" applyProtection="1">
      <alignment horizontal="right"/>
      <protection locked="0"/>
    </xf>
    <xf numFmtId="4" fontId="8" fillId="2" borderId="0" xfId="3" applyNumberFormat="1" applyFill="1" applyProtection="1">
      <protection locked="0"/>
    </xf>
    <xf numFmtId="0" fontId="0" fillId="5" borderId="6" xfId="0" applyFill="1" applyBorder="1" applyProtection="1"/>
    <xf numFmtId="0" fontId="0" fillId="5" borderId="3" xfId="0" applyFill="1" applyBorder="1" applyProtection="1"/>
    <xf numFmtId="0" fontId="0" fillId="5" borderId="7" xfId="0" applyFill="1" applyBorder="1" applyProtection="1"/>
    <xf numFmtId="0" fontId="4" fillId="5" borderId="14" xfId="0" applyFont="1" applyFill="1" applyBorder="1" applyAlignment="1" applyProtection="1">
      <alignment horizontal="center"/>
    </xf>
    <xf numFmtId="14" fontId="0" fillId="6" borderId="1" xfId="0" applyNumberFormat="1" applyFill="1" applyBorder="1" applyProtection="1"/>
    <xf numFmtId="0" fontId="0" fillId="6" borderId="1" xfId="0" applyFill="1" applyBorder="1" applyProtection="1"/>
    <xf numFmtId="4" fontId="0" fillId="6" borderId="1" xfId="0" applyNumberFormat="1" applyFill="1" applyBorder="1" applyProtection="1"/>
    <xf numFmtId="0" fontId="15" fillId="5" borderId="0" xfId="0" applyFont="1" applyFill="1" applyBorder="1" applyProtection="1"/>
    <xf numFmtId="10" fontId="0" fillId="6" borderId="1" xfId="1" applyNumberFormat="1" applyFont="1" applyFill="1" applyBorder="1" applyProtection="1"/>
    <xf numFmtId="0" fontId="0" fillId="2" borderId="0" xfId="0" applyFill="1" applyAlignment="1" applyProtection="1">
      <alignment vertical="center"/>
    </xf>
    <xf numFmtId="0" fontId="0" fillId="5" borderId="8" xfId="0" applyFill="1" applyBorder="1" applyAlignment="1" applyProtection="1">
      <alignment vertical="center"/>
    </xf>
    <xf numFmtId="0" fontId="3" fillId="5" borderId="14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vertical="top"/>
    </xf>
    <xf numFmtId="0" fontId="2" fillId="7" borderId="2" xfId="0" applyFont="1" applyFill="1" applyBorder="1" applyAlignment="1" applyProtection="1">
      <alignment horizontal="right" vertical="top" wrapText="1"/>
    </xf>
    <xf numFmtId="0" fontId="2" fillId="5" borderId="14" xfId="0" applyFont="1" applyFill="1" applyBorder="1" applyAlignment="1" applyProtection="1">
      <alignment horizontal="right" vertical="top" wrapText="1"/>
    </xf>
    <xf numFmtId="0" fontId="2" fillId="5" borderId="0" xfId="0" applyFont="1" applyFill="1" applyBorder="1" applyAlignment="1" applyProtection="1">
      <alignment vertical="top"/>
    </xf>
    <xf numFmtId="0" fontId="2" fillId="5" borderId="3" xfId="0" applyFont="1" applyFill="1" applyBorder="1" applyAlignment="1" applyProtection="1">
      <alignment horizontal="right" vertical="top" wrapText="1"/>
    </xf>
    <xf numFmtId="0" fontId="2" fillId="5" borderId="0" xfId="0" applyFont="1" applyFill="1" applyBorder="1" applyAlignment="1" applyProtection="1">
      <alignment horizontal="right" vertical="top" wrapText="1"/>
    </xf>
    <xf numFmtId="0" fontId="0" fillId="5" borderId="0" xfId="0" applyFill="1" applyBorder="1" applyAlignment="1" applyProtection="1">
      <alignment vertical="center"/>
    </xf>
    <xf numFmtId="4" fontId="0" fillId="6" borderId="1" xfId="0" applyNumberFormat="1" applyFill="1" applyBorder="1" applyAlignment="1" applyProtection="1">
      <alignment horizontal="right" vertical="center"/>
    </xf>
    <xf numFmtId="4" fontId="6" fillId="6" borderId="1" xfId="0" applyNumberFormat="1" applyFont="1" applyFill="1" applyBorder="1" applyAlignment="1" applyProtection="1">
      <alignment horizontal="right" vertical="center"/>
    </xf>
    <xf numFmtId="4" fontId="0" fillId="5" borderId="14" xfId="0" applyNumberForma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4" fontId="0" fillId="5" borderId="0" xfId="0" applyNumberFormat="1" applyFill="1" applyBorder="1" applyAlignment="1" applyProtection="1">
      <alignment horizontal="right" vertical="center"/>
    </xf>
    <xf numFmtId="0" fontId="0" fillId="5" borderId="0" xfId="0" applyFill="1" applyBorder="1" applyAlignment="1" applyProtection="1">
      <alignment vertical="center" wrapText="1"/>
    </xf>
    <xf numFmtId="0" fontId="2" fillId="5" borderId="0" xfId="0" applyFont="1" applyFill="1" applyBorder="1" applyAlignment="1" applyProtection="1">
      <alignment vertical="center"/>
    </xf>
    <xf numFmtId="4" fontId="2" fillId="6" borderId="1" xfId="0" applyNumberFormat="1" applyFont="1" applyFill="1" applyBorder="1" applyAlignment="1" applyProtection="1">
      <alignment horizontal="right" vertical="center"/>
    </xf>
    <xf numFmtId="4" fontId="16" fillId="6" borderId="1" xfId="0" applyNumberFormat="1" applyFont="1" applyFill="1" applyBorder="1" applyAlignment="1" applyProtection="1">
      <alignment horizontal="right" vertical="center"/>
    </xf>
    <xf numFmtId="0" fontId="0" fillId="5" borderId="0" xfId="0" applyFill="1" applyBorder="1" applyAlignment="1" applyProtection="1">
      <alignment horizontal="right" vertical="center"/>
    </xf>
    <xf numFmtId="0" fontId="0" fillId="5" borderId="14" xfId="0" applyFill="1" applyBorder="1" applyAlignment="1" applyProtection="1">
      <alignment horizontal="right" vertical="center"/>
    </xf>
    <xf numFmtId="0" fontId="0" fillId="5" borderId="4" xfId="0" applyFill="1" applyBorder="1" applyProtection="1"/>
    <xf numFmtId="0" fontId="0" fillId="5" borderId="13" xfId="0" applyFill="1" applyBorder="1" applyProtection="1"/>
    <xf numFmtId="0" fontId="0" fillId="5" borderId="13" xfId="0" applyFill="1" applyBorder="1" applyAlignment="1" applyProtection="1">
      <alignment horizontal="right"/>
    </xf>
    <xf numFmtId="0" fontId="0" fillId="5" borderId="9" xfId="0" applyFill="1" applyBorder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0" fillId="3" borderId="1" xfId="0" applyFill="1" applyBorder="1" applyAlignment="1" applyProtection="1">
      <alignment horizontal="left"/>
    </xf>
    <xf numFmtId="0" fontId="0" fillId="4" borderId="1" xfId="2" applyNumberFormat="1" applyFont="1" applyFill="1" applyBorder="1" applyAlignment="1" applyProtection="1">
      <alignment horizontal="left"/>
    </xf>
    <xf numFmtId="0" fontId="0" fillId="6" borderId="1" xfId="0" applyFill="1" applyBorder="1" applyAlignment="1" applyProtection="1">
      <alignment horizontal="left"/>
    </xf>
    <xf numFmtId="0" fontId="1" fillId="2" borderId="0" xfId="3" applyFont="1" applyFill="1" applyAlignment="1" applyProtection="1">
      <alignment horizontal="center"/>
      <protection locked="0"/>
    </xf>
    <xf numFmtId="0" fontId="8" fillId="2" borderId="0" xfId="3" applyFill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3"/>
    <cellStyle name="Procent" xfId="1" builtinId="5"/>
    <cellStyle name="Valuta" xfId="2" builtinId="4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530679</xdr:colOff>
      <xdr:row>13</xdr:row>
      <xdr:rowOff>54429</xdr:rowOff>
    </xdr:from>
    <xdr:to>
      <xdr:col>5</xdr:col>
      <xdr:colOff>544285</xdr:colOff>
      <xdr:row>18</xdr:row>
      <xdr:rowOff>40821</xdr:rowOff>
    </xdr:to>
    <xdr:sp macro="" textlink="">
      <xdr:nvSpPr>
        <xdr:cNvPr id="2" name="Rektangel med rundade hörn 1"/>
        <xdr:cNvSpPr/>
      </xdr:nvSpPr>
      <xdr:spPr>
        <a:xfrm>
          <a:off x="2830286" y="2612572"/>
          <a:ext cx="4735285" cy="938892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v-SE" sz="1800" b="1"/>
            <a:t>Registrera personalkostnader i tabellen nedan</a:t>
          </a:r>
        </a:p>
      </xdr:txBody>
    </xdr:sp>
    <xdr:clientData/>
  </xdr:twoCellAnchor>
  <xdr:twoCellAnchor>
    <xdr:from>
      <xdr:col>8</xdr:col>
      <xdr:colOff>938894</xdr:colOff>
      <xdr:row>13</xdr:row>
      <xdr:rowOff>108858</xdr:rowOff>
    </xdr:from>
    <xdr:to>
      <xdr:col>12</xdr:col>
      <xdr:colOff>27215</xdr:colOff>
      <xdr:row>18</xdr:row>
      <xdr:rowOff>122464</xdr:rowOff>
    </xdr:to>
    <xdr:sp macro="" textlink="">
      <xdr:nvSpPr>
        <xdr:cNvPr id="3" name="Rektangel med rundade hörn 2"/>
        <xdr:cNvSpPr/>
      </xdr:nvSpPr>
      <xdr:spPr>
        <a:xfrm>
          <a:off x="11933465" y="2667001"/>
          <a:ext cx="3442607" cy="966106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v-SE" sz="1800" b="1"/>
            <a:t>Registrera utbildningskostnader</a:t>
          </a:r>
        </a:p>
        <a:p>
          <a:pPr algn="ctr"/>
          <a:r>
            <a:rPr lang="sv-SE" sz="1800" b="1"/>
            <a:t> i tabellen nedan</a:t>
          </a:r>
        </a:p>
      </xdr:txBody>
    </xdr:sp>
    <xdr:clientData/>
  </xdr:twoCellAnchor>
  <xdr:twoCellAnchor>
    <xdr:from>
      <xdr:col>13</xdr:col>
      <xdr:colOff>830037</xdr:colOff>
      <xdr:row>13</xdr:row>
      <xdr:rowOff>95251</xdr:rowOff>
    </xdr:from>
    <xdr:to>
      <xdr:col>16</xdr:col>
      <xdr:colOff>136071</xdr:colOff>
      <xdr:row>18</xdr:row>
      <xdr:rowOff>108857</xdr:rowOff>
    </xdr:to>
    <xdr:sp macro="" textlink="">
      <xdr:nvSpPr>
        <xdr:cNvPr id="4" name="Rektangel med rundade hörn 3"/>
        <xdr:cNvSpPr/>
      </xdr:nvSpPr>
      <xdr:spPr>
        <a:xfrm>
          <a:off x="16872858" y="2653394"/>
          <a:ext cx="3143249" cy="966106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v-SE" sz="1800" b="1"/>
            <a:t>Registrera omkostnader</a:t>
          </a:r>
        </a:p>
        <a:p>
          <a:pPr algn="ctr"/>
          <a:r>
            <a:rPr lang="sv-SE" sz="1800" b="1"/>
            <a:t> i tabellen nedan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1" displayName="Tabell1" ref="A20:H91" totalsRowCount="1" headerRowDxfId="21" dataDxfId="19" totalsRowDxfId="17" headerRowBorderDxfId="20" tableBorderDxfId="18" totalsRowBorderDxfId="16" headerRowCellStyle="Normal 2">
  <autoFilter ref="A20:H90"/>
  <tableColumns count="8">
    <tableColumn id="1" name="Personal" totalsRowLabel="Summa" dataDxfId="15" totalsRowDxfId="14" dataCellStyle="Normal 2"/>
    <tableColumn id="2" name="LÖN" totalsRowFunction="sum" dataDxfId="13" totalsRowDxfId="12" dataCellStyle="Normal 2"/>
    <tableColumn id="3" name="LÖN inkl sem" totalsRowFunction="sum" dataDxfId="11" totalsRowDxfId="10" dataCellStyle="Normal 2"/>
    <tableColumn id="4" name="OB" totalsRowFunction="sum" dataDxfId="9" totalsRowDxfId="8" dataCellStyle="Normal 2"/>
    <tableColumn id="5" name="JOUR" totalsRowFunction="sum" dataDxfId="7" totalsRowDxfId="6" dataCellStyle="Normal 2"/>
    <tableColumn id="6" name="SEM" totalsRowFunction="sum" dataDxfId="5" totalsRowDxfId="4" dataCellStyle="Normal 2">
      <calculatedColumnFormula>(B21)*$I$8</calculatedColumnFormula>
    </tableColumn>
    <tableColumn id="9" name="Pers.möte" totalsRowFunction="sum" dataDxfId="3" totalsRowDxfId="2" dataCellStyle="Normal 2"/>
    <tableColumn id="10" name="Arvoden" totalsRowFunction="sum" dataDxfId="1" totalsRow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Z118"/>
  <sheetViews>
    <sheetView tabSelected="1" zoomScale="70" zoomScaleNormal="70" workbookViewId="0">
      <selection activeCell="B22" sqref="B22"/>
    </sheetView>
  </sheetViews>
  <sheetFormatPr defaultRowHeight="15" x14ac:dyDescent="0.25"/>
  <cols>
    <col min="1" max="1" width="34.42578125" style="54" bestFit="1" customWidth="1"/>
    <col min="2" max="2" width="15.42578125" style="54" customWidth="1"/>
    <col min="3" max="3" width="18" style="54" customWidth="1"/>
    <col min="4" max="4" width="14.7109375" style="54" customWidth="1"/>
    <col min="5" max="5" width="22.5703125" style="54" bestFit="1" customWidth="1"/>
    <col min="6" max="6" width="14.42578125" style="54" customWidth="1"/>
    <col min="7" max="7" width="17.7109375" style="54" customWidth="1"/>
    <col min="8" max="8" width="27.42578125" style="54" bestFit="1" customWidth="1"/>
    <col min="9" max="10" width="15" style="54" customWidth="1"/>
    <col min="11" max="11" width="23.85546875" style="54" customWidth="1"/>
    <col min="12" max="12" width="11.28515625" style="54" customWidth="1"/>
    <col min="13" max="13" width="10.42578125" style="54" customWidth="1"/>
    <col min="14" max="14" width="13.140625" style="54" bestFit="1" customWidth="1"/>
    <col min="15" max="16" width="22.140625" style="54" customWidth="1"/>
    <col min="17" max="17" width="19" style="54" bestFit="1" customWidth="1"/>
    <col min="18" max="18" width="15.5703125" style="54" customWidth="1"/>
    <col min="19" max="19" width="17.140625" style="54" customWidth="1"/>
    <col min="20" max="20" width="14.5703125" style="54" customWidth="1"/>
    <col min="21" max="21" width="17.28515625" style="54" bestFit="1" customWidth="1"/>
    <col min="22" max="22" width="12.28515625" style="54" customWidth="1"/>
    <col min="23" max="23" width="15.7109375" style="54" customWidth="1"/>
    <col min="24" max="254" width="9.140625" style="54"/>
    <col min="255" max="255" width="13.85546875" style="54" customWidth="1"/>
    <col min="256" max="257" width="15.42578125" style="54" customWidth="1"/>
    <col min="258" max="258" width="12.28515625" style="54" customWidth="1"/>
    <col min="259" max="259" width="15.5703125" style="54" customWidth="1"/>
    <col min="260" max="260" width="14.42578125" style="54" customWidth="1"/>
    <col min="261" max="261" width="17.7109375" style="54" customWidth="1"/>
    <col min="262" max="262" width="12.85546875" style="54" customWidth="1"/>
    <col min="263" max="264" width="15" style="54" customWidth="1"/>
    <col min="265" max="265" width="11.5703125" style="54" bestFit="1" customWidth="1"/>
    <col min="266" max="266" width="11.28515625" style="54" customWidth="1"/>
    <col min="267" max="267" width="10.42578125" style="54" customWidth="1"/>
    <col min="268" max="268" width="13.140625" style="54" bestFit="1" customWidth="1"/>
    <col min="269" max="269" width="14.28515625" style="54" bestFit="1" customWidth="1"/>
    <col min="270" max="270" width="7.140625" style="54" customWidth="1"/>
    <col min="271" max="271" width="12.140625" style="54" customWidth="1"/>
    <col min="272" max="272" width="12.7109375" style="54" customWidth="1"/>
    <col min="273" max="273" width="19" style="54" bestFit="1" customWidth="1"/>
    <col min="274" max="274" width="15.5703125" style="54" customWidth="1"/>
    <col min="275" max="275" width="17.140625" style="54" customWidth="1"/>
    <col min="276" max="276" width="14.5703125" style="54" customWidth="1"/>
    <col min="277" max="277" width="17.28515625" style="54" bestFit="1" customWidth="1"/>
    <col min="278" max="278" width="12.28515625" style="54" customWidth="1"/>
    <col min="279" max="279" width="15.7109375" style="54" customWidth="1"/>
    <col min="280" max="510" width="9.140625" style="54"/>
    <col min="511" max="511" width="13.85546875" style="54" customWidth="1"/>
    <col min="512" max="513" width="15.42578125" style="54" customWidth="1"/>
    <col min="514" max="514" width="12.28515625" style="54" customWidth="1"/>
    <col min="515" max="515" width="15.5703125" style="54" customWidth="1"/>
    <col min="516" max="516" width="14.42578125" style="54" customWidth="1"/>
    <col min="517" max="517" width="17.7109375" style="54" customWidth="1"/>
    <col min="518" max="518" width="12.85546875" style="54" customWidth="1"/>
    <col min="519" max="520" width="15" style="54" customWidth="1"/>
    <col min="521" max="521" width="11.5703125" style="54" bestFit="1" customWidth="1"/>
    <col min="522" max="522" width="11.28515625" style="54" customWidth="1"/>
    <col min="523" max="523" width="10.42578125" style="54" customWidth="1"/>
    <col min="524" max="524" width="13.140625" style="54" bestFit="1" customWidth="1"/>
    <col min="525" max="525" width="14.28515625" style="54" bestFit="1" customWidth="1"/>
    <col min="526" max="526" width="7.140625" style="54" customWidth="1"/>
    <col min="527" max="527" width="12.140625" style="54" customWidth="1"/>
    <col min="528" max="528" width="12.7109375" style="54" customWidth="1"/>
    <col min="529" max="529" width="19" style="54" bestFit="1" customWidth="1"/>
    <col min="530" max="530" width="15.5703125" style="54" customWidth="1"/>
    <col min="531" max="531" width="17.140625" style="54" customWidth="1"/>
    <col min="532" max="532" width="14.5703125" style="54" customWidth="1"/>
    <col min="533" max="533" width="17.28515625" style="54" bestFit="1" customWidth="1"/>
    <col min="534" max="534" width="12.28515625" style="54" customWidth="1"/>
    <col min="535" max="535" width="15.7109375" style="54" customWidth="1"/>
    <col min="536" max="766" width="9.140625" style="54"/>
    <col min="767" max="767" width="13.85546875" style="54" customWidth="1"/>
    <col min="768" max="769" width="15.42578125" style="54" customWidth="1"/>
    <col min="770" max="770" width="12.28515625" style="54" customWidth="1"/>
    <col min="771" max="771" width="15.5703125" style="54" customWidth="1"/>
    <col min="772" max="772" width="14.42578125" style="54" customWidth="1"/>
    <col min="773" max="773" width="17.7109375" style="54" customWidth="1"/>
    <col min="774" max="774" width="12.85546875" style="54" customWidth="1"/>
    <col min="775" max="776" width="15" style="54" customWidth="1"/>
    <col min="777" max="777" width="11.5703125" style="54" bestFit="1" customWidth="1"/>
    <col min="778" max="778" width="11.28515625" style="54" customWidth="1"/>
    <col min="779" max="779" width="10.42578125" style="54" customWidth="1"/>
    <col min="780" max="780" width="13.140625" style="54" bestFit="1" customWidth="1"/>
    <col min="781" max="781" width="14.28515625" style="54" bestFit="1" customWidth="1"/>
    <col min="782" max="782" width="7.140625" style="54" customWidth="1"/>
    <col min="783" max="783" width="12.140625" style="54" customWidth="1"/>
    <col min="784" max="784" width="12.7109375" style="54" customWidth="1"/>
    <col min="785" max="785" width="19" style="54" bestFit="1" customWidth="1"/>
    <col min="786" max="786" width="15.5703125" style="54" customWidth="1"/>
    <col min="787" max="787" width="17.140625" style="54" customWidth="1"/>
    <col min="788" max="788" width="14.5703125" style="54" customWidth="1"/>
    <col min="789" max="789" width="17.28515625" style="54" bestFit="1" customWidth="1"/>
    <col min="790" max="790" width="12.28515625" style="54" customWidth="1"/>
    <col min="791" max="791" width="15.7109375" style="54" customWidth="1"/>
    <col min="792" max="1022" width="9.140625" style="54"/>
    <col min="1023" max="1023" width="13.85546875" style="54" customWidth="1"/>
    <col min="1024" max="1025" width="15.42578125" style="54" customWidth="1"/>
    <col min="1026" max="1026" width="12.28515625" style="54" customWidth="1"/>
    <col min="1027" max="1027" width="15.5703125" style="54" customWidth="1"/>
    <col min="1028" max="1028" width="14.42578125" style="54" customWidth="1"/>
    <col min="1029" max="1029" width="17.7109375" style="54" customWidth="1"/>
    <col min="1030" max="1030" width="12.85546875" style="54" customWidth="1"/>
    <col min="1031" max="1032" width="15" style="54" customWidth="1"/>
    <col min="1033" max="1033" width="11.5703125" style="54" bestFit="1" customWidth="1"/>
    <col min="1034" max="1034" width="11.28515625" style="54" customWidth="1"/>
    <col min="1035" max="1035" width="10.42578125" style="54" customWidth="1"/>
    <col min="1036" max="1036" width="13.140625" style="54" bestFit="1" customWidth="1"/>
    <col min="1037" max="1037" width="14.28515625" style="54" bestFit="1" customWidth="1"/>
    <col min="1038" max="1038" width="7.140625" style="54" customWidth="1"/>
    <col min="1039" max="1039" width="12.140625" style="54" customWidth="1"/>
    <col min="1040" max="1040" width="12.7109375" style="54" customWidth="1"/>
    <col min="1041" max="1041" width="19" style="54" bestFit="1" customWidth="1"/>
    <col min="1042" max="1042" width="15.5703125" style="54" customWidth="1"/>
    <col min="1043" max="1043" width="17.140625" style="54" customWidth="1"/>
    <col min="1044" max="1044" width="14.5703125" style="54" customWidth="1"/>
    <col min="1045" max="1045" width="17.28515625" style="54" bestFit="1" customWidth="1"/>
    <col min="1046" max="1046" width="12.28515625" style="54" customWidth="1"/>
    <col min="1047" max="1047" width="15.7109375" style="54" customWidth="1"/>
    <col min="1048" max="1278" width="9.140625" style="54"/>
    <col min="1279" max="1279" width="13.85546875" style="54" customWidth="1"/>
    <col min="1280" max="1281" width="15.42578125" style="54" customWidth="1"/>
    <col min="1282" max="1282" width="12.28515625" style="54" customWidth="1"/>
    <col min="1283" max="1283" width="15.5703125" style="54" customWidth="1"/>
    <col min="1284" max="1284" width="14.42578125" style="54" customWidth="1"/>
    <col min="1285" max="1285" width="17.7109375" style="54" customWidth="1"/>
    <col min="1286" max="1286" width="12.85546875" style="54" customWidth="1"/>
    <col min="1287" max="1288" width="15" style="54" customWidth="1"/>
    <col min="1289" max="1289" width="11.5703125" style="54" bestFit="1" customWidth="1"/>
    <col min="1290" max="1290" width="11.28515625" style="54" customWidth="1"/>
    <col min="1291" max="1291" width="10.42578125" style="54" customWidth="1"/>
    <col min="1292" max="1292" width="13.140625" style="54" bestFit="1" customWidth="1"/>
    <col min="1293" max="1293" width="14.28515625" style="54" bestFit="1" customWidth="1"/>
    <col min="1294" max="1294" width="7.140625" style="54" customWidth="1"/>
    <col min="1295" max="1295" width="12.140625" style="54" customWidth="1"/>
    <col min="1296" max="1296" width="12.7109375" style="54" customWidth="1"/>
    <col min="1297" max="1297" width="19" style="54" bestFit="1" customWidth="1"/>
    <col min="1298" max="1298" width="15.5703125" style="54" customWidth="1"/>
    <col min="1299" max="1299" width="17.140625" style="54" customWidth="1"/>
    <col min="1300" max="1300" width="14.5703125" style="54" customWidth="1"/>
    <col min="1301" max="1301" width="17.28515625" style="54" bestFit="1" customWidth="1"/>
    <col min="1302" max="1302" width="12.28515625" style="54" customWidth="1"/>
    <col min="1303" max="1303" width="15.7109375" style="54" customWidth="1"/>
    <col min="1304" max="1534" width="9.140625" style="54"/>
    <col min="1535" max="1535" width="13.85546875" style="54" customWidth="1"/>
    <col min="1536" max="1537" width="15.42578125" style="54" customWidth="1"/>
    <col min="1538" max="1538" width="12.28515625" style="54" customWidth="1"/>
    <col min="1539" max="1539" width="15.5703125" style="54" customWidth="1"/>
    <col min="1540" max="1540" width="14.42578125" style="54" customWidth="1"/>
    <col min="1541" max="1541" width="17.7109375" style="54" customWidth="1"/>
    <col min="1542" max="1542" width="12.85546875" style="54" customWidth="1"/>
    <col min="1543" max="1544" width="15" style="54" customWidth="1"/>
    <col min="1545" max="1545" width="11.5703125" style="54" bestFit="1" customWidth="1"/>
    <col min="1546" max="1546" width="11.28515625" style="54" customWidth="1"/>
    <col min="1547" max="1547" width="10.42578125" style="54" customWidth="1"/>
    <col min="1548" max="1548" width="13.140625" style="54" bestFit="1" customWidth="1"/>
    <col min="1549" max="1549" width="14.28515625" style="54" bestFit="1" customWidth="1"/>
    <col min="1550" max="1550" width="7.140625" style="54" customWidth="1"/>
    <col min="1551" max="1551" width="12.140625" style="54" customWidth="1"/>
    <col min="1552" max="1552" width="12.7109375" style="54" customWidth="1"/>
    <col min="1553" max="1553" width="19" style="54" bestFit="1" customWidth="1"/>
    <col min="1554" max="1554" width="15.5703125" style="54" customWidth="1"/>
    <col min="1555" max="1555" width="17.140625" style="54" customWidth="1"/>
    <col min="1556" max="1556" width="14.5703125" style="54" customWidth="1"/>
    <col min="1557" max="1557" width="17.28515625" style="54" bestFit="1" customWidth="1"/>
    <col min="1558" max="1558" width="12.28515625" style="54" customWidth="1"/>
    <col min="1559" max="1559" width="15.7109375" style="54" customWidth="1"/>
    <col min="1560" max="1790" width="9.140625" style="54"/>
    <col min="1791" max="1791" width="13.85546875" style="54" customWidth="1"/>
    <col min="1792" max="1793" width="15.42578125" style="54" customWidth="1"/>
    <col min="1794" max="1794" width="12.28515625" style="54" customWidth="1"/>
    <col min="1795" max="1795" width="15.5703125" style="54" customWidth="1"/>
    <col min="1796" max="1796" width="14.42578125" style="54" customWidth="1"/>
    <col min="1797" max="1797" width="17.7109375" style="54" customWidth="1"/>
    <col min="1798" max="1798" width="12.85546875" style="54" customWidth="1"/>
    <col min="1799" max="1800" width="15" style="54" customWidth="1"/>
    <col min="1801" max="1801" width="11.5703125" style="54" bestFit="1" customWidth="1"/>
    <col min="1802" max="1802" width="11.28515625" style="54" customWidth="1"/>
    <col min="1803" max="1803" width="10.42578125" style="54" customWidth="1"/>
    <col min="1804" max="1804" width="13.140625" style="54" bestFit="1" customWidth="1"/>
    <col min="1805" max="1805" width="14.28515625" style="54" bestFit="1" customWidth="1"/>
    <col min="1806" max="1806" width="7.140625" style="54" customWidth="1"/>
    <col min="1807" max="1807" width="12.140625" style="54" customWidth="1"/>
    <col min="1808" max="1808" width="12.7109375" style="54" customWidth="1"/>
    <col min="1809" max="1809" width="19" style="54" bestFit="1" customWidth="1"/>
    <col min="1810" max="1810" width="15.5703125" style="54" customWidth="1"/>
    <col min="1811" max="1811" width="17.140625" style="54" customWidth="1"/>
    <col min="1812" max="1812" width="14.5703125" style="54" customWidth="1"/>
    <col min="1813" max="1813" width="17.28515625" style="54" bestFit="1" customWidth="1"/>
    <col min="1814" max="1814" width="12.28515625" style="54" customWidth="1"/>
    <col min="1815" max="1815" width="15.7109375" style="54" customWidth="1"/>
    <col min="1816" max="2046" width="9.140625" style="54"/>
    <col min="2047" max="2047" width="13.85546875" style="54" customWidth="1"/>
    <col min="2048" max="2049" width="15.42578125" style="54" customWidth="1"/>
    <col min="2050" max="2050" width="12.28515625" style="54" customWidth="1"/>
    <col min="2051" max="2051" width="15.5703125" style="54" customWidth="1"/>
    <col min="2052" max="2052" width="14.42578125" style="54" customWidth="1"/>
    <col min="2053" max="2053" width="17.7109375" style="54" customWidth="1"/>
    <col min="2054" max="2054" width="12.85546875" style="54" customWidth="1"/>
    <col min="2055" max="2056" width="15" style="54" customWidth="1"/>
    <col min="2057" max="2057" width="11.5703125" style="54" bestFit="1" customWidth="1"/>
    <col min="2058" max="2058" width="11.28515625" style="54" customWidth="1"/>
    <col min="2059" max="2059" width="10.42578125" style="54" customWidth="1"/>
    <col min="2060" max="2060" width="13.140625" style="54" bestFit="1" customWidth="1"/>
    <col min="2061" max="2061" width="14.28515625" style="54" bestFit="1" customWidth="1"/>
    <col min="2062" max="2062" width="7.140625" style="54" customWidth="1"/>
    <col min="2063" max="2063" width="12.140625" style="54" customWidth="1"/>
    <col min="2064" max="2064" width="12.7109375" style="54" customWidth="1"/>
    <col min="2065" max="2065" width="19" style="54" bestFit="1" customWidth="1"/>
    <col min="2066" max="2066" width="15.5703125" style="54" customWidth="1"/>
    <col min="2067" max="2067" width="17.140625" style="54" customWidth="1"/>
    <col min="2068" max="2068" width="14.5703125" style="54" customWidth="1"/>
    <col min="2069" max="2069" width="17.28515625" style="54" bestFit="1" customWidth="1"/>
    <col min="2070" max="2070" width="12.28515625" style="54" customWidth="1"/>
    <col min="2071" max="2071" width="15.7109375" style="54" customWidth="1"/>
    <col min="2072" max="2302" width="9.140625" style="54"/>
    <col min="2303" max="2303" width="13.85546875" style="54" customWidth="1"/>
    <col min="2304" max="2305" width="15.42578125" style="54" customWidth="1"/>
    <col min="2306" max="2306" width="12.28515625" style="54" customWidth="1"/>
    <col min="2307" max="2307" width="15.5703125" style="54" customWidth="1"/>
    <col min="2308" max="2308" width="14.42578125" style="54" customWidth="1"/>
    <col min="2309" max="2309" width="17.7109375" style="54" customWidth="1"/>
    <col min="2310" max="2310" width="12.85546875" style="54" customWidth="1"/>
    <col min="2311" max="2312" width="15" style="54" customWidth="1"/>
    <col min="2313" max="2313" width="11.5703125" style="54" bestFit="1" customWidth="1"/>
    <col min="2314" max="2314" width="11.28515625" style="54" customWidth="1"/>
    <col min="2315" max="2315" width="10.42578125" style="54" customWidth="1"/>
    <col min="2316" max="2316" width="13.140625" style="54" bestFit="1" customWidth="1"/>
    <col min="2317" max="2317" width="14.28515625" style="54" bestFit="1" customWidth="1"/>
    <col min="2318" max="2318" width="7.140625" style="54" customWidth="1"/>
    <col min="2319" max="2319" width="12.140625" style="54" customWidth="1"/>
    <col min="2320" max="2320" width="12.7109375" style="54" customWidth="1"/>
    <col min="2321" max="2321" width="19" style="54" bestFit="1" customWidth="1"/>
    <col min="2322" max="2322" width="15.5703125" style="54" customWidth="1"/>
    <col min="2323" max="2323" width="17.140625" style="54" customWidth="1"/>
    <col min="2324" max="2324" width="14.5703125" style="54" customWidth="1"/>
    <col min="2325" max="2325" width="17.28515625" style="54" bestFit="1" customWidth="1"/>
    <col min="2326" max="2326" width="12.28515625" style="54" customWidth="1"/>
    <col min="2327" max="2327" width="15.7109375" style="54" customWidth="1"/>
    <col min="2328" max="2558" width="9.140625" style="54"/>
    <col min="2559" max="2559" width="13.85546875" style="54" customWidth="1"/>
    <col min="2560" max="2561" width="15.42578125" style="54" customWidth="1"/>
    <col min="2562" max="2562" width="12.28515625" style="54" customWidth="1"/>
    <col min="2563" max="2563" width="15.5703125" style="54" customWidth="1"/>
    <col min="2564" max="2564" width="14.42578125" style="54" customWidth="1"/>
    <col min="2565" max="2565" width="17.7109375" style="54" customWidth="1"/>
    <col min="2566" max="2566" width="12.85546875" style="54" customWidth="1"/>
    <col min="2567" max="2568" width="15" style="54" customWidth="1"/>
    <col min="2569" max="2569" width="11.5703125" style="54" bestFit="1" customWidth="1"/>
    <col min="2570" max="2570" width="11.28515625" style="54" customWidth="1"/>
    <col min="2571" max="2571" width="10.42578125" style="54" customWidth="1"/>
    <col min="2572" max="2572" width="13.140625" style="54" bestFit="1" customWidth="1"/>
    <col min="2573" max="2573" width="14.28515625" style="54" bestFit="1" customWidth="1"/>
    <col min="2574" max="2574" width="7.140625" style="54" customWidth="1"/>
    <col min="2575" max="2575" width="12.140625" style="54" customWidth="1"/>
    <col min="2576" max="2576" width="12.7109375" style="54" customWidth="1"/>
    <col min="2577" max="2577" width="19" style="54" bestFit="1" customWidth="1"/>
    <col min="2578" max="2578" width="15.5703125" style="54" customWidth="1"/>
    <col min="2579" max="2579" width="17.140625" style="54" customWidth="1"/>
    <col min="2580" max="2580" width="14.5703125" style="54" customWidth="1"/>
    <col min="2581" max="2581" width="17.28515625" style="54" bestFit="1" customWidth="1"/>
    <col min="2582" max="2582" width="12.28515625" style="54" customWidth="1"/>
    <col min="2583" max="2583" width="15.7109375" style="54" customWidth="1"/>
    <col min="2584" max="2814" width="9.140625" style="54"/>
    <col min="2815" max="2815" width="13.85546875" style="54" customWidth="1"/>
    <col min="2816" max="2817" width="15.42578125" style="54" customWidth="1"/>
    <col min="2818" max="2818" width="12.28515625" style="54" customWidth="1"/>
    <col min="2819" max="2819" width="15.5703125" style="54" customWidth="1"/>
    <col min="2820" max="2820" width="14.42578125" style="54" customWidth="1"/>
    <col min="2821" max="2821" width="17.7109375" style="54" customWidth="1"/>
    <col min="2822" max="2822" width="12.85546875" style="54" customWidth="1"/>
    <col min="2823" max="2824" width="15" style="54" customWidth="1"/>
    <col min="2825" max="2825" width="11.5703125" style="54" bestFit="1" customWidth="1"/>
    <col min="2826" max="2826" width="11.28515625" style="54" customWidth="1"/>
    <col min="2827" max="2827" width="10.42578125" style="54" customWidth="1"/>
    <col min="2828" max="2828" width="13.140625" style="54" bestFit="1" customWidth="1"/>
    <col min="2829" max="2829" width="14.28515625" style="54" bestFit="1" customWidth="1"/>
    <col min="2830" max="2830" width="7.140625" style="54" customWidth="1"/>
    <col min="2831" max="2831" width="12.140625" style="54" customWidth="1"/>
    <col min="2832" max="2832" width="12.7109375" style="54" customWidth="1"/>
    <col min="2833" max="2833" width="19" style="54" bestFit="1" customWidth="1"/>
    <col min="2834" max="2834" width="15.5703125" style="54" customWidth="1"/>
    <col min="2835" max="2835" width="17.140625" style="54" customWidth="1"/>
    <col min="2836" max="2836" width="14.5703125" style="54" customWidth="1"/>
    <col min="2837" max="2837" width="17.28515625" style="54" bestFit="1" customWidth="1"/>
    <col min="2838" max="2838" width="12.28515625" style="54" customWidth="1"/>
    <col min="2839" max="2839" width="15.7109375" style="54" customWidth="1"/>
    <col min="2840" max="3070" width="9.140625" style="54"/>
    <col min="3071" max="3071" width="13.85546875" style="54" customWidth="1"/>
    <col min="3072" max="3073" width="15.42578125" style="54" customWidth="1"/>
    <col min="3074" max="3074" width="12.28515625" style="54" customWidth="1"/>
    <col min="3075" max="3075" width="15.5703125" style="54" customWidth="1"/>
    <col min="3076" max="3076" width="14.42578125" style="54" customWidth="1"/>
    <col min="3077" max="3077" width="17.7109375" style="54" customWidth="1"/>
    <col min="3078" max="3078" width="12.85546875" style="54" customWidth="1"/>
    <col min="3079" max="3080" width="15" style="54" customWidth="1"/>
    <col min="3081" max="3081" width="11.5703125" style="54" bestFit="1" customWidth="1"/>
    <col min="3082" max="3082" width="11.28515625" style="54" customWidth="1"/>
    <col min="3083" max="3083" width="10.42578125" style="54" customWidth="1"/>
    <col min="3084" max="3084" width="13.140625" style="54" bestFit="1" customWidth="1"/>
    <col min="3085" max="3085" width="14.28515625" style="54" bestFit="1" customWidth="1"/>
    <col min="3086" max="3086" width="7.140625" style="54" customWidth="1"/>
    <col min="3087" max="3087" width="12.140625" style="54" customWidth="1"/>
    <col min="3088" max="3088" width="12.7109375" style="54" customWidth="1"/>
    <col min="3089" max="3089" width="19" style="54" bestFit="1" customWidth="1"/>
    <col min="3090" max="3090" width="15.5703125" style="54" customWidth="1"/>
    <col min="3091" max="3091" width="17.140625" style="54" customWidth="1"/>
    <col min="3092" max="3092" width="14.5703125" style="54" customWidth="1"/>
    <col min="3093" max="3093" width="17.28515625" style="54" bestFit="1" customWidth="1"/>
    <col min="3094" max="3094" width="12.28515625" style="54" customWidth="1"/>
    <col min="3095" max="3095" width="15.7109375" style="54" customWidth="1"/>
    <col min="3096" max="3326" width="9.140625" style="54"/>
    <col min="3327" max="3327" width="13.85546875" style="54" customWidth="1"/>
    <col min="3328" max="3329" width="15.42578125" style="54" customWidth="1"/>
    <col min="3330" max="3330" width="12.28515625" style="54" customWidth="1"/>
    <col min="3331" max="3331" width="15.5703125" style="54" customWidth="1"/>
    <col min="3332" max="3332" width="14.42578125" style="54" customWidth="1"/>
    <col min="3333" max="3333" width="17.7109375" style="54" customWidth="1"/>
    <col min="3334" max="3334" width="12.85546875" style="54" customWidth="1"/>
    <col min="3335" max="3336" width="15" style="54" customWidth="1"/>
    <col min="3337" max="3337" width="11.5703125" style="54" bestFit="1" customWidth="1"/>
    <col min="3338" max="3338" width="11.28515625" style="54" customWidth="1"/>
    <col min="3339" max="3339" width="10.42578125" style="54" customWidth="1"/>
    <col min="3340" max="3340" width="13.140625" style="54" bestFit="1" customWidth="1"/>
    <col min="3341" max="3341" width="14.28515625" style="54" bestFit="1" customWidth="1"/>
    <col min="3342" max="3342" width="7.140625" style="54" customWidth="1"/>
    <col min="3343" max="3343" width="12.140625" style="54" customWidth="1"/>
    <col min="3344" max="3344" width="12.7109375" style="54" customWidth="1"/>
    <col min="3345" max="3345" width="19" style="54" bestFit="1" customWidth="1"/>
    <col min="3346" max="3346" width="15.5703125" style="54" customWidth="1"/>
    <col min="3347" max="3347" width="17.140625" style="54" customWidth="1"/>
    <col min="3348" max="3348" width="14.5703125" style="54" customWidth="1"/>
    <col min="3349" max="3349" width="17.28515625" style="54" bestFit="1" customWidth="1"/>
    <col min="3350" max="3350" width="12.28515625" style="54" customWidth="1"/>
    <col min="3351" max="3351" width="15.7109375" style="54" customWidth="1"/>
    <col min="3352" max="3582" width="9.140625" style="54"/>
    <col min="3583" max="3583" width="13.85546875" style="54" customWidth="1"/>
    <col min="3584" max="3585" width="15.42578125" style="54" customWidth="1"/>
    <col min="3586" max="3586" width="12.28515625" style="54" customWidth="1"/>
    <col min="3587" max="3587" width="15.5703125" style="54" customWidth="1"/>
    <col min="3588" max="3588" width="14.42578125" style="54" customWidth="1"/>
    <col min="3589" max="3589" width="17.7109375" style="54" customWidth="1"/>
    <col min="3590" max="3590" width="12.85546875" style="54" customWidth="1"/>
    <col min="3591" max="3592" width="15" style="54" customWidth="1"/>
    <col min="3593" max="3593" width="11.5703125" style="54" bestFit="1" customWidth="1"/>
    <col min="3594" max="3594" width="11.28515625" style="54" customWidth="1"/>
    <col min="3595" max="3595" width="10.42578125" style="54" customWidth="1"/>
    <col min="3596" max="3596" width="13.140625" style="54" bestFit="1" customWidth="1"/>
    <col min="3597" max="3597" width="14.28515625" style="54" bestFit="1" customWidth="1"/>
    <col min="3598" max="3598" width="7.140625" style="54" customWidth="1"/>
    <col min="3599" max="3599" width="12.140625" style="54" customWidth="1"/>
    <col min="3600" max="3600" width="12.7109375" style="54" customWidth="1"/>
    <col min="3601" max="3601" width="19" style="54" bestFit="1" customWidth="1"/>
    <col min="3602" max="3602" width="15.5703125" style="54" customWidth="1"/>
    <col min="3603" max="3603" width="17.140625" style="54" customWidth="1"/>
    <col min="3604" max="3604" width="14.5703125" style="54" customWidth="1"/>
    <col min="3605" max="3605" width="17.28515625" style="54" bestFit="1" customWidth="1"/>
    <col min="3606" max="3606" width="12.28515625" style="54" customWidth="1"/>
    <col min="3607" max="3607" width="15.7109375" style="54" customWidth="1"/>
    <col min="3608" max="3838" width="9.140625" style="54"/>
    <col min="3839" max="3839" width="13.85546875" style="54" customWidth="1"/>
    <col min="3840" max="3841" width="15.42578125" style="54" customWidth="1"/>
    <col min="3842" max="3842" width="12.28515625" style="54" customWidth="1"/>
    <col min="3843" max="3843" width="15.5703125" style="54" customWidth="1"/>
    <col min="3844" max="3844" width="14.42578125" style="54" customWidth="1"/>
    <col min="3845" max="3845" width="17.7109375" style="54" customWidth="1"/>
    <col min="3846" max="3846" width="12.85546875" style="54" customWidth="1"/>
    <col min="3847" max="3848" width="15" style="54" customWidth="1"/>
    <col min="3849" max="3849" width="11.5703125" style="54" bestFit="1" customWidth="1"/>
    <col min="3850" max="3850" width="11.28515625" style="54" customWidth="1"/>
    <col min="3851" max="3851" width="10.42578125" style="54" customWidth="1"/>
    <col min="3852" max="3852" width="13.140625" style="54" bestFit="1" customWidth="1"/>
    <col min="3853" max="3853" width="14.28515625" style="54" bestFit="1" customWidth="1"/>
    <col min="3854" max="3854" width="7.140625" style="54" customWidth="1"/>
    <col min="3855" max="3855" width="12.140625" style="54" customWidth="1"/>
    <col min="3856" max="3856" width="12.7109375" style="54" customWidth="1"/>
    <col min="3857" max="3857" width="19" style="54" bestFit="1" customWidth="1"/>
    <col min="3858" max="3858" width="15.5703125" style="54" customWidth="1"/>
    <col min="3859" max="3859" width="17.140625" style="54" customWidth="1"/>
    <col min="3860" max="3860" width="14.5703125" style="54" customWidth="1"/>
    <col min="3861" max="3861" width="17.28515625" style="54" bestFit="1" customWidth="1"/>
    <col min="3862" max="3862" width="12.28515625" style="54" customWidth="1"/>
    <col min="3863" max="3863" width="15.7109375" style="54" customWidth="1"/>
    <col min="3864" max="4094" width="9.140625" style="54"/>
    <col min="4095" max="4095" width="13.85546875" style="54" customWidth="1"/>
    <col min="4096" max="4097" width="15.42578125" style="54" customWidth="1"/>
    <col min="4098" max="4098" width="12.28515625" style="54" customWidth="1"/>
    <col min="4099" max="4099" width="15.5703125" style="54" customWidth="1"/>
    <col min="4100" max="4100" width="14.42578125" style="54" customWidth="1"/>
    <col min="4101" max="4101" width="17.7109375" style="54" customWidth="1"/>
    <col min="4102" max="4102" width="12.85546875" style="54" customWidth="1"/>
    <col min="4103" max="4104" width="15" style="54" customWidth="1"/>
    <col min="4105" max="4105" width="11.5703125" style="54" bestFit="1" customWidth="1"/>
    <col min="4106" max="4106" width="11.28515625" style="54" customWidth="1"/>
    <col min="4107" max="4107" width="10.42578125" style="54" customWidth="1"/>
    <col min="4108" max="4108" width="13.140625" style="54" bestFit="1" customWidth="1"/>
    <col min="4109" max="4109" width="14.28515625" style="54" bestFit="1" customWidth="1"/>
    <col min="4110" max="4110" width="7.140625" style="54" customWidth="1"/>
    <col min="4111" max="4111" width="12.140625" style="54" customWidth="1"/>
    <col min="4112" max="4112" width="12.7109375" style="54" customWidth="1"/>
    <col min="4113" max="4113" width="19" style="54" bestFit="1" customWidth="1"/>
    <col min="4114" max="4114" width="15.5703125" style="54" customWidth="1"/>
    <col min="4115" max="4115" width="17.140625" style="54" customWidth="1"/>
    <col min="4116" max="4116" width="14.5703125" style="54" customWidth="1"/>
    <col min="4117" max="4117" width="17.28515625" style="54" bestFit="1" customWidth="1"/>
    <col min="4118" max="4118" width="12.28515625" style="54" customWidth="1"/>
    <col min="4119" max="4119" width="15.7109375" style="54" customWidth="1"/>
    <col min="4120" max="4350" width="9.140625" style="54"/>
    <col min="4351" max="4351" width="13.85546875" style="54" customWidth="1"/>
    <col min="4352" max="4353" width="15.42578125" style="54" customWidth="1"/>
    <col min="4354" max="4354" width="12.28515625" style="54" customWidth="1"/>
    <col min="4355" max="4355" width="15.5703125" style="54" customWidth="1"/>
    <col min="4356" max="4356" width="14.42578125" style="54" customWidth="1"/>
    <col min="4357" max="4357" width="17.7109375" style="54" customWidth="1"/>
    <col min="4358" max="4358" width="12.85546875" style="54" customWidth="1"/>
    <col min="4359" max="4360" width="15" style="54" customWidth="1"/>
    <col min="4361" max="4361" width="11.5703125" style="54" bestFit="1" customWidth="1"/>
    <col min="4362" max="4362" width="11.28515625" style="54" customWidth="1"/>
    <col min="4363" max="4363" width="10.42578125" style="54" customWidth="1"/>
    <col min="4364" max="4364" width="13.140625" style="54" bestFit="1" customWidth="1"/>
    <col min="4365" max="4365" width="14.28515625" style="54" bestFit="1" customWidth="1"/>
    <col min="4366" max="4366" width="7.140625" style="54" customWidth="1"/>
    <col min="4367" max="4367" width="12.140625" style="54" customWidth="1"/>
    <col min="4368" max="4368" width="12.7109375" style="54" customWidth="1"/>
    <col min="4369" max="4369" width="19" style="54" bestFit="1" customWidth="1"/>
    <col min="4370" max="4370" width="15.5703125" style="54" customWidth="1"/>
    <col min="4371" max="4371" width="17.140625" style="54" customWidth="1"/>
    <col min="4372" max="4372" width="14.5703125" style="54" customWidth="1"/>
    <col min="4373" max="4373" width="17.28515625" style="54" bestFit="1" customWidth="1"/>
    <col min="4374" max="4374" width="12.28515625" style="54" customWidth="1"/>
    <col min="4375" max="4375" width="15.7109375" style="54" customWidth="1"/>
    <col min="4376" max="4606" width="9.140625" style="54"/>
    <col min="4607" max="4607" width="13.85546875" style="54" customWidth="1"/>
    <col min="4608" max="4609" width="15.42578125" style="54" customWidth="1"/>
    <col min="4610" max="4610" width="12.28515625" style="54" customWidth="1"/>
    <col min="4611" max="4611" width="15.5703125" style="54" customWidth="1"/>
    <col min="4612" max="4612" width="14.42578125" style="54" customWidth="1"/>
    <col min="4613" max="4613" width="17.7109375" style="54" customWidth="1"/>
    <col min="4614" max="4614" width="12.85546875" style="54" customWidth="1"/>
    <col min="4615" max="4616" width="15" style="54" customWidth="1"/>
    <col min="4617" max="4617" width="11.5703125" style="54" bestFit="1" customWidth="1"/>
    <col min="4618" max="4618" width="11.28515625" style="54" customWidth="1"/>
    <col min="4619" max="4619" width="10.42578125" style="54" customWidth="1"/>
    <col min="4620" max="4620" width="13.140625" style="54" bestFit="1" customWidth="1"/>
    <col min="4621" max="4621" width="14.28515625" style="54" bestFit="1" customWidth="1"/>
    <col min="4622" max="4622" width="7.140625" style="54" customWidth="1"/>
    <col min="4623" max="4623" width="12.140625" style="54" customWidth="1"/>
    <col min="4624" max="4624" width="12.7109375" style="54" customWidth="1"/>
    <col min="4625" max="4625" width="19" style="54" bestFit="1" customWidth="1"/>
    <col min="4626" max="4626" width="15.5703125" style="54" customWidth="1"/>
    <col min="4627" max="4627" width="17.140625" style="54" customWidth="1"/>
    <col min="4628" max="4628" width="14.5703125" style="54" customWidth="1"/>
    <col min="4629" max="4629" width="17.28515625" style="54" bestFit="1" customWidth="1"/>
    <col min="4630" max="4630" width="12.28515625" style="54" customWidth="1"/>
    <col min="4631" max="4631" width="15.7109375" style="54" customWidth="1"/>
    <col min="4632" max="4862" width="9.140625" style="54"/>
    <col min="4863" max="4863" width="13.85546875" style="54" customWidth="1"/>
    <col min="4864" max="4865" width="15.42578125" style="54" customWidth="1"/>
    <col min="4866" max="4866" width="12.28515625" style="54" customWidth="1"/>
    <col min="4867" max="4867" width="15.5703125" style="54" customWidth="1"/>
    <col min="4868" max="4868" width="14.42578125" style="54" customWidth="1"/>
    <col min="4869" max="4869" width="17.7109375" style="54" customWidth="1"/>
    <col min="4870" max="4870" width="12.85546875" style="54" customWidth="1"/>
    <col min="4871" max="4872" width="15" style="54" customWidth="1"/>
    <col min="4873" max="4873" width="11.5703125" style="54" bestFit="1" customWidth="1"/>
    <col min="4874" max="4874" width="11.28515625" style="54" customWidth="1"/>
    <col min="4875" max="4875" width="10.42578125" style="54" customWidth="1"/>
    <col min="4876" max="4876" width="13.140625" style="54" bestFit="1" customWidth="1"/>
    <col min="4877" max="4877" width="14.28515625" style="54" bestFit="1" customWidth="1"/>
    <col min="4878" max="4878" width="7.140625" style="54" customWidth="1"/>
    <col min="4879" max="4879" width="12.140625" style="54" customWidth="1"/>
    <col min="4880" max="4880" width="12.7109375" style="54" customWidth="1"/>
    <col min="4881" max="4881" width="19" style="54" bestFit="1" customWidth="1"/>
    <col min="4882" max="4882" width="15.5703125" style="54" customWidth="1"/>
    <col min="4883" max="4883" width="17.140625" style="54" customWidth="1"/>
    <col min="4884" max="4884" width="14.5703125" style="54" customWidth="1"/>
    <col min="4885" max="4885" width="17.28515625" style="54" bestFit="1" customWidth="1"/>
    <col min="4886" max="4886" width="12.28515625" style="54" customWidth="1"/>
    <col min="4887" max="4887" width="15.7109375" style="54" customWidth="1"/>
    <col min="4888" max="5118" width="9.140625" style="54"/>
    <col min="5119" max="5119" width="13.85546875" style="54" customWidth="1"/>
    <col min="5120" max="5121" width="15.42578125" style="54" customWidth="1"/>
    <col min="5122" max="5122" width="12.28515625" style="54" customWidth="1"/>
    <col min="5123" max="5123" width="15.5703125" style="54" customWidth="1"/>
    <col min="5124" max="5124" width="14.42578125" style="54" customWidth="1"/>
    <col min="5125" max="5125" width="17.7109375" style="54" customWidth="1"/>
    <col min="5126" max="5126" width="12.85546875" style="54" customWidth="1"/>
    <col min="5127" max="5128" width="15" style="54" customWidth="1"/>
    <col min="5129" max="5129" width="11.5703125" style="54" bestFit="1" customWidth="1"/>
    <col min="5130" max="5130" width="11.28515625" style="54" customWidth="1"/>
    <col min="5131" max="5131" width="10.42578125" style="54" customWidth="1"/>
    <col min="5132" max="5132" width="13.140625" style="54" bestFit="1" customWidth="1"/>
    <col min="5133" max="5133" width="14.28515625" style="54" bestFit="1" customWidth="1"/>
    <col min="5134" max="5134" width="7.140625" style="54" customWidth="1"/>
    <col min="5135" max="5135" width="12.140625" style="54" customWidth="1"/>
    <col min="5136" max="5136" width="12.7109375" style="54" customWidth="1"/>
    <col min="5137" max="5137" width="19" style="54" bestFit="1" customWidth="1"/>
    <col min="5138" max="5138" width="15.5703125" style="54" customWidth="1"/>
    <col min="5139" max="5139" width="17.140625" style="54" customWidth="1"/>
    <col min="5140" max="5140" width="14.5703125" style="54" customWidth="1"/>
    <col min="5141" max="5141" width="17.28515625" style="54" bestFit="1" customWidth="1"/>
    <col min="5142" max="5142" width="12.28515625" style="54" customWidth="1"/>
    <col min="5143" max="5143" width="15.7109375" style="54" customWidth="1"/>
    <col min="5144" max="5374" width="9.140625" style="54"/>
    <col min="5375" max="5375" width="13.85546875" style="54" customWidth="1"/>
    <col min="5376" max="5377" width="15.42578125" style="54" customWidth="1"/>
    <col min="5378" max="5378" width="12.28515625" style="54" customWidth="1"/>
    <col min="5379" max="5379" width="15.5703125" style="54" customWidth="1"/>
    <col min="5380" max="5380" width="14.42578125" style="54" customWidth="1"/>
    <col min="5381" max="5381" width="17.7109375" style="54" customWidth="1"/>
    <col min="5382" max="5382" width="12.85546875" style="54" customWidth="1"/>
    <col min="5383" max="5384" width="15" style="54" customWidth="1"/>
    <col min="5385" max="5385" width="11.5703125" style="54" bestFit="1" customWidth="1"/>
    <col min="5386" max="5386" width="11.28515625" style="54" customWidth="1"/>
    <col min="5387" max="5387" width="10.42578125" style="54" customWidth="1"/>
    <col min="5388" max="5388" width="13.140625" style="54" bestFit="1" customWidth="1"/>
    <col min="5389" max="5389" width="14.28515625" style="54" bestFit="1" customWidth="1"/>
    <col min="5390" max="5390" width="7.140625" style="54" customWidth="1"/>
    <col min="5391" max="5391" width="12.140625" style="54" customWidth="1"/>
    <col min="5392" max="5392" width="12.7109375" style="54" customWidth="1"/>
    <col min="5393" max="5393" width="19" style="54" bestFit="1" customWidth="1"/>
    <col min="5394" max="5394" width="15.5703125" style="54" customWidth="1"/>
    <col min="5395" max="5395" width="17.140625" style="54" customWidth="1"/>
    <col min="5396" max="5396" width="14.5703125" style="54" customWidth="1"/>
    <col min="5397" max="5397" width="17.28515625" style="54" bestFit="1" customWidth="1"/>
    <col min="5398" max="5398" width="12.28515625" style="54" customWidth="1"/>
    <col min="5399" max="5399" width="15.7109375" style="54" customWidth="1"/>
    <col min="5400" max="5630" width="9.140625" style="54"/>
    <col min="5631" max="5631" width="13.85546875" style="54" customWidth="1"/>
    <col min="5632" max="5633" width="15.42578125" style="54" customWidth="1"/>
    <col min="5634" max="5634" width="12.28515625" style="54" customWidth="1"/>
    <col min="5635" max="5635" width="15.5703125" style="54" customWidth="1"/>
    <col min="5636" max="5636" width="14.42578125" style="54" customWidth="1"/>
    <col min="5637" max="5637" width="17.7109375" style="54" customWidth="1"/>
    <col min="5638" max="5638" width="12.85546875" style="54" customWidth="1"/>
    <col min="5639" max="5640" width="15" style="54" customWidth="1"/>
    <col min="5641" max="5641" width="11.5703125" style="54" bestFit="1" customWidth="1"/>
    <col min="5642" max="5642" width="11.28515625" style="54" customWidth="1"/>
    <col min="5643" max="5643" width="10.42578125" style="54" customWidth="1"/>
    <col min="5644" max="5644" width="13.140625" style="54" bestFit="1" customWidth="1"/>
    <col min="5645" max="5645" width="14.28515625" style="54" bestFit="1" customWidth="1"/>
    <col min="5646" max="5646" width="7.140625" style="54" customWidth="1"/>
    <col min="5647" max="5647" width="12.140625" style="54" customWidth="1"/>
    <col min="5648" max="5648" width="12.7109375" style="54" customWidth="1"/>
    <col min="5649" max="5649" width="19" style="54" bestFit="1" customWidth="1"/>
    <col min="5650" max="5650" width="15.5703125" style="54" customWidth="1"/>
    <col min="5651" max="5651" width="17.140625" style="54" customWidth="1"/>
    <col min="5652" max="5652" width="14.5703125" style="54" customWidth="1"/>
    <col min="5653" max="5653" width="17.28515625" style="54" bestFit="1" customWidth="1"/>
    <col min="5654" max="5654" width="12.28515625" style="54" customWidth="1"/>
    <col min="5655" max="5655" width="15.7109375" style="54" customWidth="1"/>
    <col min="5656" max="5886" width="9.140625" style="54"/>
    <col min="5887" max="5887" width="13.85546875" style="54" customWidth="1"/>
    <col min="5888" max="5889" width="15.42578125" style="54" customWidth="1"/>
    <col min="5890" max="5890" width="12.28515625" style="54" customWidth="1"/>
    <col min="5891" max="5891" width="15.5703125" style="54" customWidth="1"/>
    <col min="5892" max="5892" width="14.42578125" style="54" customWidth="1"/>
    <col min="5893" max="5893" width="17.7109375" style="54" customWidth="1"/>
    <col min="5894" max="5894" width="12.85546875" style="54" customWidth="1"/>
    <col min="5895" max="5896" width="15" style="54" customWidth="1"/>
    <col min="5897" max="5897" width="11.5703125" style="54" bestFit="1" customWidth="1"/>
    <col min="5898" max="5898" width="11.28515625" style="54" customWidth="1"/>
    <col min="5899" max="5899" width="10.42578125" style="54" customWidth="1"/>
    <col min="5900" max="5900" width="13.140625" style="54" bestFit="1" customWidth="1"/>
    <col min="5901" max="5901" width="14.28515625" style="54" bestFit="1" customWidth="1"/>
    <col min="5902" max="5902" width="7.140625" style="54" customWidth="1"/>
    <col min="5903" max="5903" width="12.140625" style="54" customWidth="1"/>
    <col min="5904" max="5904" width="12.7109375" style="54" customWidth="1"/>
    <col min="5905" max="5905" width="19" style="54" bestFit="1" customWidth="1"/>
    <col min="5906" max="5906" width="15.5703125" style="54" customWidth="1"/>
    <col min="5907" max="5907" width="17.140625" style="54" customWidth="1"/>
    <col min="5908" max="5908" width="14.5703125" style="54" customWidth="1"/>
    <col min="5909" max="5909" width="17.28515625" style="54" bestFit="1" customWidth="1"/>
    <col min="5910" max="5910" width="12.28515625" style="54" customWidth="1"/>
    <col min="5911" max="5911" width="15.7109375" style="54" customWidth="1"/>
    <col min="5912" max="6142" width="9.140625" style="54"/>
    <col min="6143" max="6143" width="13.85546875" style="54" customWidth="1"/>
    <col min="6144" max="6145" width="15.42578125" style="54" customWidth="1"/>
    <col min="6146" max="6146" width="12.28515625" style="54" customWidth="1"/>
    <col min="6147" max="6147" width="15.5703125" style="54" customWidth="1"/>
    <col min="6148" max="6148" width="14.42578125" style="54" customWidth="1"/>
    <col min="6149" max="6149" width="17.7109375" style="54" customWidth="1"/>
    <col min="6150" max="6150" width="12.85546875" style="54" customWidth="1"/>
    <col min="6151" max="6152" width="15" style="54" customWidth="1"/>
    <col min="6153" max="6153" width="11.5703125" style="54" bestFit="1" customWidth="1"/>
    <col min="6154" max="6154" width="11.28515625" style="54" customWidth="1"/>
    <col min="6155" max="6155" width="10.42578125" style="54" customWidth="1"/>
    <col min="6156" max="6156" width="13.140625" style="54" bestFit="1" customWidth="1"/>
    <col min="6157" max="6157" width="14.28515625" style="54" bestFit="1" customWidth="1"/>
    <col min="6158" max="6158" width="7.140625" style="54" customWidth="1"/>
    <col min="6159" max="6159" width="12.140625" style="54" customWidth="1"/>
    <col min="6160" max="6160" width="12.7109375" style="54" customWidth="1"/>
    <col min="6161" max="6161" width="19" style="54" bestFit="1" customWidth="1"/>
    <col min="6162" max="6162" width="15.5703125" style="54" customWidth="1"/>
    <col min="6163" max="6163" width="17.140625" style="54" customWidth="1"/>
    <col min="6164" max="6164" width="14.5703125" style="54" customWidth="1"/>
    <col min="6165" max="6165" width="17.28515625" style="54" bestFit="1" customWidth="1"/>
    <col min="6166" max="6166" width="12.28515625" style="54" customWidth="1"/>
    <col min="6167" max="6167" width="15.7109375" style="54" customWidth="1"/>
    <col min="6168" max="6398" width="9.140625" style="54"/>
    <col min="6399" max="6399" width="13.85546875" style="54" customWidth="1"/>
    <col min="6400" max="6401" width="15.42578125" style="54" customWidth="1"/>
    <col min="6402" max="6402" width="12.28515625" style="54" customWidth="1"/>
    <col min="6403" max="6403" width="15.5703125" style="54" customWidth="1"/>
    <col min="6404" max="6404" width="14.42578125" style="54" customWidth="1"/>
    <col min="6405" max="6405" width="17.7109375" style="54" customWidth="1"/>
    <col min="6406" max="6406" width="12.85546875" style="54" customWidth="1"/>
    <col min="6407" max="6408" width="15" style="54" customWidth="1"/>
    <col min="6409" max="6409" width="11.5703125" style="54" bestFit="1" customWidth="1"/>
    <col min="6410" max="6410" width="11.28515625" style="54" customWidth="1"/>
    <col min="6411" max="6411" width="10.42578125" style="54" customWidth="1"/>
    <col min="6412" max="6412" width="13.140625" style="54" bestFit="1" customWidth="1"/>
    <col min="6413" max="6413" width="14.28515625" style="54" bestFit="1" customWidth="1"/>
    <col min="6414" max="6414" width="7.140625" style="54" customWidth="1"/>
    <col min="6415" max="6415" width="12.140625" style="54" customWidth="1"/>
    <col min="6416" max="6416" width="12.7109375" style="54" customWidth="1"/>
    <col min="6417" max="6417" width="19" style="54" bestFit="1" customWidth="1"/>
    <col min="6418" max="6418" width="15.5703125" style="54" customWidth="1"/>
    <col min="6419" max="6419" width="17.140625" style="54" customWidth="1"/>
    <col min="6420" max="6420" width="14.5703125" style="54" customWidth="1"/>
    <col min="6421" max="6421" width="17.28515625" style="54" bestFit="1" customWidth="1"/>
    <col min="6422" max="6422" width="12.28515625" style="54" customWidth="1"/>
    <col min="6423" max="6423" width="15.7109375" style="54" customWidth="1"/>
    <col min="6424" max="6654" width="9.140625" style="54"/>
    <col min="6655" max="6655" width="13.85546875" style="54" customWidth="1"/>
    <col min="6656" max="6657" width="15.42578125" style="54" customWidth="1"/>
    <col min="6658" max="6658" width="12.28515625" style="54" customWidth="1"/>
    <col min="6659" max="6659" width="15.5703125" style="54" customWidth="1"/>
    <col min="6660" max="6660" width="14.42578125" style="54" customWidth="1"/>
    <col min="6661" max="6661" width="17.7109375" style="54" customWidth="1"/>
    <col min="6662" max="6662" width="12.85546875" style="54" customWidth="1"/>
    <col min="6663" max="6664" width="15" style="54" customWidth="1"/>
    <col min="6665" max="6665" width="11.5703125" style="54" bestFit="1" customWidth="1"/>
    <col min="6666" max="6666" width="11.28515625" style="54" customWidth="1"/>
    <col min="6667" max="6667" width="10.42578125" style="54" customWidth="1"/>
    <col min="6668" max="6668" width="13.140625" style="54" bestFit="1" customWidth="1"/>
    <col min="6669" max="6669" width="14.28515625" style="54" bestFit="1" customWidth="1"/>
    <col min="6670" max="6670" width="7.140625" style="54" customWidth="1"/>
    <col min="6671" max="6671" width="12.140625" style="54" customWidth="1"/>
    <col min="6672" max="6672" width="12.7109375" style="54" customWidth="1"/>
    <col min="6673" max="6673" width="19" style="54" bestFit="1" customWidth="1"/>
    <col min="6674" max="6674" width="15.5703125" style="54" customWidth="1"/>
    <col min="6675" max="6675" width="17.140625" style="54" customWidth="1"/>
    <col min="6676" max="6676" width="14.5703125" style="54" customWidth="1"/>
    <col min="6677" max="6677" width="17.28515625" style="54" bestFit="1" customWidth="1"/>
    <col min="6678" max="6678" width="12.28515625" style="54" customWidth="1"/>
    <col min="6679" max="6679" width="15.7109375" style="54" customWidth="1"/>
    <col min="6680" max="6910" width="9.140625" style="54"/>
    <col min="6911" max="6911" width="13.85546875" style="54" customWidth="1"/>
    <col min="6912" max="6913" width="15.42578125" style="54" customWidth="1"/>
    <col min="6914" max="6914" width="12.28515625" style="54" customWidth="1"/>
    <col min="6915" max="6915" width="15.5703125" style="54" customWidth="1"/>
    <col min="6916" max="6916" width="14.42578125" style="54" customWidth="1"/>
    <col min="6917" max="6917" width="17.7109375" style="54" customWidth="1"/>
    <col min="6918" max="6918" width="12.85546875" style="54" customWidth="1"/>
    <col min="6919" max="6920" width="15" style="54" customWidth="1"/>
    <col min="6921" max="6921" width="11.5703125" style="54" bestFit="1" customWidth="1"/>
    <col min="6922" max="6922" width="11.28515625" style="54" customWidth="1"/>
    <col min="6923" max="6923" width="10.42578125" style="54" customWidth="1"/>
    <col min="6924" max="6924" width="13.140625" style="54" bestFit="1" customWidth="1"/>
    <col min="6925" max="6925" width="14.28515625" style="54" bestFit="1" customWidth="1"/>
    <col min="6926" max="6926" width="7.140625" style="54" customWidth="1"/>
    <col min="6927" max="6927" width="12.140625" style="54" customWidth="1"/>
    <col min="6928" max="6928" width="12.7109375" style="54" customWidth="1"/>
    <col min="6929" max="6929" width="19" style="54" bestFit="1" customWidth="1"/>
    <col min="6930" max="6930" width="15.5703125" style="54" customWidth="1"/>
    <col min="6931" max="6931" width="17.140625" style="54" customWidth="1"/>
    <col min="6932" max="6932" width="14.5703125" style="54" customWidth="1"/>
    <col min="6933" max="6933" width="17.28515625" style="54" bestFit="1" customWidth="1"/>
    <col min="6934" max="6934" width="12.28515625" style="54" customWidth="1"/>
    <col min="6935" max="6935" width="15.7109375" style="54" customWidth="1"/>
    <col min="6936" max="7166" width="9.140625" style="54"/>
    <col min="7167" max="7167" width="13.85546875" style="54" customWidth="1"/>
    <col min="7168" max="7169" width="15.42578125" style="54" customWidth="1"/>
    <col min="7170" max="7170" width="12.28515625" style="54" customWidth="1"/>
    <col min="7171" max="7171" width="15.5703125" style="54" customWidth="1"/>
    <col min="7172" max="7172" width="14.42578125" style="54" customWidth="1"/>
    <col min="7173" max="7173" width="17.7109375" style="54" customWidth="1"/>
    <col min="7174" max="7174" width="12.85546875" style="54" customWidth="1"/>
    <col min="7175" max="7176" width="15" style="54" customWidth="1"/>
    <col min="7177" max="7177" width="11.5703125" style="54" bestFit="1" customWidth="1"/>
    <col min="7178" max="7178" width="11.28515625" style="54" customWidth="1"/>
    <col min="7179" max="7179" width="10.42578125" style="54" customWidth="1"/>
    <col min="7180" max="7180" width="13.140625" style="54" bestFit="1" customWidth="1"/>
    <col min="7181" max="7181" width="14.28515625" style="54" bestFit="1" customWidth="1"/>
    <col min="7182" max="7182" width="7.140625" style="54" customWidth="1"/>
    <col min="7183" max="7183" width="12.140625" style="54" customWidth="1"/>
    <col min="7184" max="7184" width="12.7109375" style="54" customWidth="1"/>
    <col min="7185" max="7185" width="19" style="54" bestFit="1" customWidth="1"/>
    <col min="7186" max="7186" width="15.5703125" style="54" customWidth="1"/>
    <col min="7187" max="7187" width="17.140625" style="54" customWidth="1"/>
    <col min="7188" max="7188" width="14.5703125" style="54" customWidth="1"/>
    <col min="7189" max="7189" width="17.28515625" style="54" bestFit="1" customWidth="1"/>
    <col min="7190" max="7190" width="12.28515625" style="54" customWidth="1"/>
    <col min="7191" max="7191" width="15.7109375" style="54" customWidth="1"/>
    <col min="7192" max="7422" width="9.140625" style="54"/>
    <col min="7423" max="7423" width="13.85546875" style="54" customWidth="1"/>
    <col min="7424" max="7425" width="15.42578125" style="54" customWidth="1"/>
    <col min="7426" max="7426" width="12.28515625" style="54" customWidth="1"/>
    <col min="7427" max="7427" width="15.5703125" style="54" customWidth="1"/>
    <col min="7428" max="7428" width="14.42578125" style="54" customWidth="1"/>
    <col min="7429" max="7429" width="17.7109375" style="54" customWidth="1"/>
    <col min="7430" max="7430" width="12.85546875" style="54" customWidth="1"/>
    <col min="7431" max="7432" width="15" style="54" customWidth="1"/>
    <col min="7433" max="7433" width="11.5703125" style="54" bestFit="1" customWidth="1"/>
    <col min="7434" max="7434" width="11.28515625" style="54" customWidth="1"/>
    <col min="7435" max="7435" width="10.42578125" style="54" customWidth="1"/>
    <col min="7436" max="7436" width="13.140625" style="54" bestFit="1" customWidth="1"/>
    <col min="7437" max="7437" width="14.28515625" style="54" bestFit="1" customWidth="1"/>
    <col min="7438" max="7438" width="7.140625" style="54" customWidth="1"/>
    <col min="7439" max="7439" width="12.140625" style="54" customWidth="1"/>
    <col min="7440" max="7440" width="12.7109375" style="54" customWidth="1"/>
    <col min="7441" max="7441" width="19" style="54" bestFit="1" customWidth="1"/>
    <col min="7442" max="7442" width="15.5703125" style="54" customWidth="1"/>
    <col min="7443" max="7443" width="17.140625" style="54" customWidth="1"/>
    <col min="7444" max="7444" width="14.5703125" style="54" customWidth="1"/>
    <col min="7445" max="7445" width="17.28515625" style="54" bestFit="1" customWidth="1"/>
    <col min="7446" max="7446" width="12.28515625" style="54" customWidth="1"/>
    <col min="7447" max="7447" width="15.7109375" style="54" customWidth="1"/>
    <col min="7448" max="7678" width="9.140625" style="54"/>
    <col min="7679" max="7679" width="13.85546875" style="54" customWidth="1"/>
    <col min="7680" max="7681" width="15.42578125" style="54" customWidth="1"/>
    <col min="7682" max="7682" width="12.28515625" style="54" customWidth="1"/>
    <col min="7683" max="7683" width="15.5703125" style="54" customWidth="1"/>
    <col min="7684" max="7684" width="14.42578125" style="54" customWidth="1"/>
    <col min="7685" max="7685" width="17.7109375" style="54" customWidth="1"/>
    <col min="7686" max="7686" width="12.85546875" style="54" customWidth="1"/>
    <col min="7687" max="7688" width="15" style="54" customWidth="1"/>
    <col min="7689" max="7689" width="11.5703125" style="54" bestFit="1" customWidth="1"/>
    <col min="7690" max="7690" width="11.28515625" style="54" customWidth="1"/>
    <col min="7691" max="7691" width="10.42578125" style="54" customWidth="1"/>
    <col min="7692" max="7692" width="13.140625" style="54" bestFit="1" customWidth="1"/>
    <col min="7693" max="7693" width="14.28515625" style="54" bestFit="1" customWidth="1"/>
    <col min="7694" max="7694" width="7.140625" style="54" customWidth="1"/>
    <col min="7695" max="7695" width="12.140625" style="54" customWidth="1"/>
    <col min="7696" max="7696" width="12.7109375" style="54" customWidth="1"/>
    <col min="7697" max="7697" width="19" style="54" bestFit="1" customWidth="1"/>
    <col min="7698" max="7698" width="15.5703125" style="54" customWidth="1"/>
    <col min="7699" max="7699" width="17.140625" style="54" customWidth="1"/>
    <col min="7700" max="7700" width="14.5703125" style="54" customWidth="1"/>
    <col min="7701" max="7701" width="17.28515625" style="54" bestFit="1" customWidth="1"/>
    <col min="7702" max="7702" width="12.28515625" style="54" customWidth="1"/>
    <col min="7703" max="7703" width="15.7109375" style="54" customWidth="1"/>
    <col min="7704" max="7934" width="9.140625" style="54"/>
    <col min="7935" max="7935" width="13.85546875" style="54" customWidth="1"/>
    <col min="7936" max="7937" width="15.42578125" style="54" customWidth="1"/>
    <col min="7938" max="7938" width="12.28515625" style="54" customWidth="1"/>
    <col min="7939" max="7939" width="15.5703125" style="54" customWidth="1"/>
    <col min="7940" max="7940" width="14.42578125" style="54" customWidth="1"/>
    <col min="7941" max="7941" width="17.7109375" style="54" customWidth="1"/>
    <col min="7942" max="7942" width="12.85546875" style="54" customWidth="1"/>
    <col min="7943" max="7944" width="15" style="54" customWidth="1"/>
    <col min="7945" max="7945" width="11.5703125" style="54" bestFit="1" customWidth="1"/>
    <col min="7946" max="7946" width="11.28515625" style="54" customWidth="1"/>
    <col min="7947" max="7947" width="10.42578125" style="54" customWidth="1"/>
    <col min="7948" max="7948" width="13.140625" style="54" bestFit="1" customWidth="1"/>
    <col min="7949" max="7949" width="14.28515625" style="54" bestFit="1" customWidth="1"/>
    <col min="7950" max="7950" width="7.140625" style="54" customWidth="1"/>
    <col min="7951" max="7951" width="12.140625" style="54" customWidth="1"/>
    <col min="7952" max="7952" width="12.7109375" style="54" customWidth="1"/>
    <col min="7953" max="7953" width="19" style="54" bestFit="1" customWidth="1"/>
    <col min="7954" max="7954" width="15.5703125" style="54" customWidth="1"/>
    <col min="7955" max="7955" width="17.140625" style="54" customWidth="1"/>
    <col min="7956" max="7956" width="14.5703125" style="54" customWidth="1"/>
    <col min="7957" max="7957" width="17.28515625" style="54" bestFit="1" customWidth="1"/>
    <col min="7958" max="7958" width="12.28515625" style="54" customWidth="1"/>
    <col min="7959" max="7959" width="15.7109375" style="54" customWidth="1"/>
    <col min="7960" max="8190" width="9.140625" style="54"/>
    <col min="8191" max="8191" width="13.85546875" style="54" customWidth="1"/>
    <col min="8192" max="8193" width="15.42578125" style="54" customWidth="1"/>
    <col min="8194" max="8194" width="12.28515625" style="54" customWidth="1"/>
    <col min="8195" max="8195" width="15.5703125" style="54" customWidth="1"/>
    <col min="8196" max="8196" width="14.42578125" style="54" customWidth="1"/>
    <col min="8197" max="8197" width="17.7109375" style="54" customWidth="1"/>
    <col min="8198" max="8198" width="12.85546875" style="54" customWidth="1"/>
    <col min="8199" max="8200" width="15" style="54" customWidth="1"/>
    <col min="8201" max="8201" width="11.5703125" style="54" bestFit="1" customWidth="1"/>
    <col min="8202" max="8202" width="11.28515625" style="54" customWidth="1"/>
    <col min="8203" max="8203" width="10.42578125" style="54" customWidth="1"/>
    <col min="8204" max="8204" width="13.140625" style="54" bestFit="1" customWidth="1"/>
    <col min="8205" max="8205" width="14.28515625" style="54" bestFit="1" customWidth="1"/>
    <col min="8206" max="8206" width="7.140625" style="54" customWidth="1"/>
    <col min="8207" max="8207" width="12.140625" style="54" customWidth="1"/>
    <col min="8208" max="8208" width="12.7109375" style="54" customWidth="1"/>
    <col min="8209" max="8209" width="19" style="54" bestFit="1" customWidth="1"/>
    <col min="8210" max="8210" width="15.5703125" style="54" customWidth="1"/>
    <col min="8211" max="8211" width="17.140625" style="54" customWidth="1"/>
    <col min="8212" max="8212" width="14.5703125" style="54" customWidth="1"/>
    <col min="8213" max="8213" width="17.28515625" style="54" bestFit="1" customWidth="1"/>
    <col min="8214" max="8214" width="12.28515625" style="54" customWidth="1"/>
    <col min="8215" max="8215" width="15.7109375" style="54" customWidth="1"/>
    <col min="8216" max="8446" width="9.140625" style="54"/>
    <col min="8447" max="8447" width="13.85546875" style="54" customWidth="1"/>
    <col min="8448" max="8449" width="15.42578125" style="54" customWidth="1"/>
    <col min="8450" max="8450" width="12.28515625" style="54" customWidth="1"/>
    <col min="8451" max="8451" width="15.5703125" style="54" customWidth="1"/>
    <col min="8452" max="8452" width="14.42578125" style="54" customWidth="1"/>
    <col min="8453" max="8453" width="17.7109375" style="54" customWidth="1"/>
    <col min="8454" max="8454" width="12.85546875" style="54" customWidth="1"/>
    <col min="8455" max="8456" width="15" style="54" customWidth="1"/>
    <col min="8457" max="8457" width="11.5703125" style="54" bestFit="1" customWidth="1"/>
    <col min="8458" max="8458" width="11.28515625" style="54" customWidth="1"/>
    <col min="8459" max="8459" width="10.42578125" style="54" customWidth="1"/>
    <col min="8460" max="8460" width="13.140625" style="54" bestFit="1" customWidth="1"/>
    <col min="8461" max="8461" width="14.28515625" style="54" bestFit="1" customWidth="1"/>
    <col min="8462" max="8462" width="7.140625" style="54" customWidth="1"/>
    <col min="8463" max="8463" width="12.140625" style="54" customWidth="1"/>
    <col min="8464" max="8464" width="12.7109375" style="54" customWidth="1"/>
    <col min="8465" max="8465" width="19" style="54" bestFit="1" customWidth="1"/>
    <col min="8466" max="8466" width="15.5703125" style="54" customWidth="1"/>
    <col min="8467" max="8467" width="17.140625" style="54" customWidth="1"/>
    <col min="8468" max="8468" width="14.5703125" style="54" customWidth="1"/>
    <col min="8469" max="8469" width="17.28515625" style="54" bestFit="1" customWidth="1"/>
    <col min="8470" max="8470" width="12.28515625" style="54" customWidth="1"/>
    <col min="8471" max="8471" width="15.7109375" style="54" customWidth="1"/>
    <col min="8472" max="8702" width="9.140625" style="54"/>
    <col min="8703" max="8703" width="13.85546875" style="54" customWidth="1"/>
    <col min="8704" max="8705" width="15.42578125" style="54" customWidth="1"/>
    <col min="8706" max="8706" width="12.28515625" style="54" customWidth="1"/>
    <col min="8707" max="8707" width="15.5703125" style="54" customWidth="1"/>
    <col min="8708" max="8708" width="14.42578125" style="54" customWidth="1"/>
    <col min="8709" max="8709" width="17.7109375" style="54" customWidth="1"/>
    <col min="8710" max="8710" width="12.85546875" style="54" customWidth="1"/>
    <col min="8711" max="8712" width="15" style="54" customWidth="1"/>
    <col min="8713" max="8713" width="11.5703125" style="54" bestFit="1" customWidth="1"/>
    <col min="8714" max="8714" width="11.28515625" style="54" customWidth="1"/>
    <col min="8715" max="8715" width="10.42578125" style="54" customWidth="1"/>
    <col min="8716" max="8716" width="13.140625" style="54" bestFit="1" customWidth="1"/>
    <col min="8717" max="8717" width="14.28515625" style="54" bestFit="1" customWidth="1"/>
    <col min="8718" max="8718" width="7.140625" style="54" customWidth="1"/>
    <col min="8719" max="8719" width="12.140625" style="54" customWidth="1"/>
    <col min="8720" max="8720" width="12.7109375" style="54" customWidth="1"/>
    <col min="8721" max="8721" width="19" style="54" bestFit="1" customWidth="1"/>
    <col min="8722" max="8722" width="15.5703125" style="54" customWidth="1"/>
    <col min="8723" max="8723" width="17.140625" style="54" customWidth="1"/>
    <col min="8724" max="8724" width="14.5703125" style="54" customWidth="1"/>
    <col min="8725" max="8725" width="17.28515625" style="54" bestFit="1" customWidth="1"/>
    <col min="8726" max="8726" width="12.28515625" style="54" customWidth="1"/>
    <col min="8727" max="8727" width="15.7109375" style="54" customWidth="1"/>
    <col min="8728" max="8958" width="9.140625" style="54"/>
    <col min="8959" max="8959" width="13.85546875" style="54" customWidth="1"/>
    <col min="8960" max="8961" width="15.42578125" style="54" customWidth="1"/>
    <col min="8962" max="8962" width="12.28515625" style="54" customWidth="1"/>
    <col min="8963" max="8963" width="15.5703125" style="54" customWidth="1"/>
    <col min="8964" max="8964" width="14.42578125" style="54" customWidth="1"/>
    <col min="8965" max="8965" width="17.7109375" style="54" customWidth="1"/>
    <col min="8966" max="8966" width="12.85546875" style="54" customWidth="1"/>
    <col min="8967" max="8968" width="15" style="54" customWidth="1"/>
    <col min="8969" max="8969" width="11.5703125" style="54" bestFit="1" customWidth="1"/>
    <col min="8970" max="8970" width="11.28515625" style="54" customWidth="1"/>
    <col min="8971" max="8971" width="10.42578125" style="54" customWidth="1"/>
    <col min="8972" max="8972" width="13.140625" style="54" bestFit="1" customWidth="1"/>
    <col min="8973" max="8973" width="14.28515625" style="54" bestFit="1" customWidth="1"/>
    <col min="8974" max="8974" width="7.140625" style="54" customWidth="1"/>
    <col min="8975" max="8975" width="12.140625" style="54" customWidth="1"/>
    <col min="8976" max="8976" width="12.7109375" style="54" customWidth="1"/>
    <col min="8977" max="8977" width="19" style="54" bestFit="1" customWidth="1"/>
    <col min="8978" max="8978" width="15.5703125" style="54" customWidth="1"/>
    <col min="8979" max="8979" width="17.140625" style="54" customWidth="1"/>
    <col min="8980" max="8980" width="14.5703125" style="54" customWidth="1"/>
    <col min="8981" max="8981" width="17.28515625" style="54" bestFit="1" customWidth="1"/>
    <col min="8982" max="8982" width="12.28515625" style="54" customWidth="1"/>
    <col min="8983" max="8983" width="15.7109375" style="54" customWidth="1"/>
    <col min="8984" max="9214" width="9.140625" style="54"/>
    <col min="9215" max="9215" width="13.85546875" style="54" customWidth="1"/>
    <col min="9216" max="9217" width="15.42578125" style="54" customWidth="1"/>
    <col min="9218" max="9218" width="12.28515625" style="54" customWidth="1"/>
    <col min="9219" max="9219" width="15.5703125" style="54" customWidth="1"/>
    <col min="9220" max="9220" width="14.42578125" style="54" customWidth="1"/>
    <col min="9221" max="9221" width="17.7109375" style="54" customWidth="1"/>
    <col min="9222" max="9222" width="12.85546875" style="54" customWidth="1"/>
    <col min="9223" max="9224" width="15" style="54" customWidth="1"/>
    <col min="9225" max="9225" width="11.5703125" style="54" bestFit="1" customWidth="1"/>
    <col min="9226" max="9226" width="11.28515625" style="54" customWidth="1"/>
    <col min="9227" max="9227" width="10.42578125" style="54" customWidth="1"/>
    <col min="9228" max="9228" width="13.140625" style="54" bestFit="1" customWidth="1"/>
    <col min="9229" max="9229" width="14.28515625" style="54" bestFit="1" customWidth="1"/>
    <col min="9230" max="9230" width="7.140625" style="54" customWidth="1"/>
    <col min="9231" max="9231" width="12.140625" style="54" customWidth="1"/>
    <col min="9232" max="9232" width="12.7109375" style="54" customWidth="1"/>
    <col min="9233" max="9233" width="19" style="54" bestFit="1" customWidth="1"/>
    <col min="9234" max="9234" width="15.5703125" style="54" customWidth="1"/>
    <col min="9235" max="9235" width="17.140625" style="54" customWidth="1"/>
    <col min="9236" max="9236" width="14.5703125" style="54" customWidth="1"/>
    <col min="9237" max="9237" width="17.28515625" style="54" bestFit="1" customWidth="1"/>
    <col min="9238" max="9238" width="12.28515625" style="54" customWidth="1"/>
    <col min="9239" max="9239" width="15.7109375" style="54" customWidth="1"/>
    <col min="9240" max="9470" width="9.140625" style="54"/>
    <col min="9471" max="9471" width="13.85546875" style="54" customWidth="1"/>
    <col min="9472" max="9473" width="15.42578125" style="54" customWidth="1"/>
    <col min="9474" max="9474" width="12.28515625" style="54" customWidth="1"/>
    <col min="9475" max="9475" width="15.5703125" style="54" customWidth="1"/>
    <col min="9476" max="9476" width="14.42578125" style="54" customWidth="1"/>
    <col min="9477" max="9477" width="17.7109375" style="54" customWidth="1"/>
    <col min="9478" max="9478" width="12.85546875" style="54" customWidth="1"/>
    <col min="9479" max="9480" width="15" style="54" customWidth="1"/>
    <col min="9481" max="9481" width="11.5703125" style="54" bestFit="1" customWidth="1"/>
    <col min="9482" max="9482" width="11.28515625" style="54" customWidth="1"/>
    <col min="9483" max="9483" width="10.42578125" style="54" customWidth="1"/>
    <col min="9484" max="9484" width="13.140625" style="54" bestFit="1" customWidth="1"/>
    <col min="9485" max="9485" width="14.28515625" style="54" bestFit="1" customWidth="1"/>
    <col min="9486" max="9486" width="7.140625" style="54" customWidth="1"/>
    <col min="9487" max="9487" width="12.140625" style="54" customWidth="1"/>
    <col min="9488" max="9488" width="12.7109375" style="54" customWidth="1"/>
    <col min="9489" max="9489" width="19" style="54" bestFit="1" customWidth="1"/>
    <col min="9490" max="9490" width="15.5703125" style="54" customWidth="1"/>
    <col min="9491" max="9491" width="17.140625" style="54" customWidth="1"/>
    <col min="9492" max="9492" width="14.5703125" style="54" customWidth="1"/>
    <col min="9493" max="9493" width="17.28515625" style="54" bestFit="1" customWidth="1"/>
    <col min="9494" max="9494" width="12.28515625" style="54" customWidth="1"/>
    <col min="9495" max="9495" width="15.7109375" style="54" customWidth="1"/>
    <col min="9496" max="9726" width="9.140625" style="54"/>
    <col min="9727" max="9727" width="13.85546875" style="54" customWidth="1"/>
    <col min="9728" max="9729" width="15.42578125" style="54" customWidth="1"/>
    <col min="9730" max="9730" width="12.28515625" style="54" customWidth="1"/>
    <col min="9731" max="9731" width="15.5703125" style="54" customWidth="1"/>
    <col min="9732" max="9732" width="14.42578125" style="54" customWidth="1"/>
    <col min="9733" max="9733" width="17.7109375" style="54" customWidth="1"/>
    <col min="9734" max="9734" width="12.85546875" style="54" customWidth="1"/>
    <col min="9735" max="9736" width="15" style="54" customWidth="1"/>
    <col min="9737" max="9737" width="11.5703125" style="54" bestFit="1" customWidth="1"/>
    <col min="9738" max="9738" width="11.28515625" style="54" customWidth="1"/>
    <col min="9739" max="9739" width="10.42578125" style="54" customWidth="1"/>
    <col min="9740" max="9740" width="13.140625" style="54" bestFit="1" customWidth="1"/>
    <col min="9741" max="9741" width="14.28515625" style="54" bestFit="1" customWidth="1"/>
    <col min="9742" max="9742" width="7.140625" style="54" customWidth="1"/>
    <col min="9743" max="9743" width="12.140625" style="54" customWidth="1"/>
    <col min="9744" max="9744" width="12.7109375" style="54" customWidth="1"/>
    <col min="9745" max="9745" width="19" style="54" bestFit="1" customWidth="1"/>
    <col min="9746" max="9746" width="15.5703125" style="54" customWidth="1"/>
    <col min="9747" max="9747" width="17.140625" style="54" customWidth="1"/>
    <col min="9748" max="9748" width="14.5703125" style="54" customWidth="1"/>
    <col min="9749" max="9749" width="17.28515625" style="54" bestFit="1" customWidth="1"/>
    <col min="9750" max="9750" width="12.28515625" style="54" customWidth="1"/>
    <col min="9751" max="9751" width="15.7109375" style="54" customWidth="1"/>
    <col min="9752" max="9982" width="9.140625" style="54"/>
    <col min="9983" max="9983" width="13.85546875" style="54" customWidth="1"/>
    <col min="9984" max="9985" width="15.42578125" style="54" customWidth="1"/>
    <col min="9986" max="9986" width="12.28515625" style="54" customWidth="1"/>
    <col min="9987" max="9987" width="15.5703125" style="54" customWidth="1"/>
    <col min="9988" max="9988" width="14.42578125" style="54" customWidth="1"/>
    <col min="9989" max="9989" width="17.7109375" style="54" customWidth="1"/>
    <col min="9990" max="9990" width="12.85546875" style="54" customWidth="1"/>
    <col min="9991" max="9992" width="15" style="54" customWidth="1"/>
    <col min="9993" max="9993" width="11.5703125" style="54" bestFit="1" customWidth="1"/>
    <col min="9994" max="9994" width="11.28515625" style="54" customWidth="1"/>
    <col min="9995" max="9995" width="10.42578125" style="54" customWidth="1"/>
    <col min="9996" max="9996" width="13.140625" style="54" bestFit="1" customWidth="1"/>
    <col min="9997" max="9997" width="14.28515625" style="54" bestFit="1" customWidth="1"/>
    <col min="9998" max="9998" width="7.140625" style="54" customWidth="1"/>
    <col min="9999" max="9999" width="12.140625" style="54" customWidth="1"/>
    <col min="10000" max="10000" width="12.7109375" style="54" customWidth="1"/>
    <col min="10001" max="10001" width="19" style="54" bestFit="1" customWidth="1"/>
    <col min="10002" max="10002" width="15.5703125" style="54" customWidth="1"/>
    <col min="10003" max="10003" width="17.140625" style="54" customWidth="1"/>
    <col min="10004" max="10004" width="14.5703125" style="54" customWidth="1"/>
    <col min="10005" max="10005" width="17.28515625" style="54" bestFit="1" customWidth="1"/>
    <col min="10006" max="10006" width="12.28515625" style="54" customWidth="1"/>
    <col min="10007" max="10007" width="15.7109375" style="54" customWidth="1"/>
    <col min="10008" max="10238" width="9.140625" style="54"/>
    <col min="10239" max="10239" width="13.85546875" style="54" customWidth="1"/>
    <col min="10240" max="10241" width="15.42578125" style="54" customWidth="1"/>
    <col min="10242" max="10242" width="12.28515625" style="54" customWidth="1"/>
    <col min="10243" max="10243" width="15.5703125" style="54" customWidth="1"/>
    <col min="10244" max="10244" width="14.42578125" style="54" customWidth="1"/>
    <col min="10245" max="10245" width="17.7109375" style="54" customWidth="1"/>
    <col min="10246" max="10246" width="12.85546875" style="54" customWidth="1"/>
    <col min="10247" max="10248" width="15" style="54" customWidth="1"/>
    <col min="10249" max="10249" width="11.5703125" style="54" bestFit="1" customWidth="1"/>
    <col min="10250" max="10250" width="11.28515625" style="54" customWidth="1"/>
    <col min="10251" max="10251" width="10.42578125" style="54" customWidth="1"/>
    <col min="10252" max="10252" width="13.140625" style="54" bestFit="1" customWidth="1"/>
    <col min="10253" max="10253" width="14.28515625" style="54" bestFit="1" customWidth="1"/>
    <col min="10254" max="10254" width="7.140625" style="54" customWidth="1"/>
    <col min="10255" max="10255" width="12.140625" style="54" customWidth="1"/>
    <col min="10256" max="10256" width="12.7109375" style="54" customWidth="1"/>
    <col min="10257" max="10257" width="19" style="54" bestFit="1" customWidth="1"/>
    <col min="10258" max="10258" width="15.5703125" style="54" customWidth="1"/>
    <col min="10259" max="10259" width="17.140625" style="54" customWidth="1"/>
    <col min="10260" max="10260" width="14.5703125" style="54" customWidth="1"/>
    <col min="10261" max="10261" width="17.28515625" style="54" bestFit="1" customWidth="1"/>
    <col min="10262" max="10262" width="12.28515625" style="54" customWidth="1"/>
    <col min="10263" max="10263" width="15.7109375" style="54" customWidth="1"/>
    <col min="10264" max="10494" width="9.140625" style="54"/>
    <col min="10495" max="10495" width="13.85546875" style="54" customWidth="1"/>
    <col min="10496" max="10497" width="15.42578125" style="54" customWidth="1"/>
    <col min="10498" max="10498" width="12.28515625" style="54" customWidth="1"/>
    <col min="10499" max="10499" width="15.5703125" style="54" customWidth="1"/>
    <col min="10500" max="10500" width="14.42578125" style="54" customWidth="1"/>
    <col min="10501" max="10501" width="17.7109375" style="54" customWidth="1"/>
    <col min="10502" max="10502" width="12.85546875" style="54" customWidth="1"/>
    <col min="10503" max="10504" width="15" style="54" customWidth="1"/>
    <col min="10505" max="10505" width="11.5703125" style="54" bestFit="1" customWidth="1"/>
    <col min="10506" max="10506" width="11.28515625" style="54" customWidth="1"/>
    <col min="10507" max="10507" width="10.42578125" style="54" customWidth="1"/>
    <col min="10508" max="10508" width="13.140625" style="54" bestFit="1" customWidth="1"/>
    <col min="10509" max="10509" width="14.28515625" style="54" bestFit="1" customWidth="1"/>
    <col min="10510" max="10510" width="7.140625" style="54" customWidth="1"/>
    <col min="10511" max="10511" width="12.140625" style="54" customWidth="1"/>
    <col min="10512" max="10512" width="12.7109375" style="54" customWidth="1"/>
    <col min="10513" max="10513" width="19" style="54" bestFit="1" customWidth="1"/>
    <col min="10514" max="10514" width="15.5703125" style="54" customWidth="1"/>
    <col min="10515" max="10515" width="17.140625" style="54" customWidth="1"/>
    <col min="10516" max="10516" width="14.5703125" style="54" customWidth="1"/>
    <col min="10517" max="10517" width="17.28515625" style="54" bestFit="1" customWidth="1"/>
    <col min="10518" max="10518" width="12.28515625" style="54" customWidth="1"/>
    <col min="10519" max="10519" width="15.7109375" style="54" customWidth="1"/>
    <col min="10520" max="10750" width="9.140625" style="54"/>
    <col min="10751" max="10751" width="13.85546875" style="54" customWidth="1"/>
    <col min="10752" max="10753" width="15.42578125" style="54" customWidth="1"/>
    <col min="10754" max="10754" width="12.28515625" style="54" customWidth="1"/>
    <col min="10755" max="10755" width="15.5703125" style="54" customWidth="1"/>
    <col min="10756" max="10756" width="14.42578125" style="54" customWidth="1"/>
    <col min="10757" max="10757" width="17.7109375" style="54" customWidth="1"/>
    <col min="10758" max="10758" width="12.85546875" style="54" customWidth="1"/>
    <col min="10759" max="10760" width="15" style="54" customWidth="1"/>
    <col min="10761" max="10761" width="11.5703125" style="54" bestFit="1" customWidth="1"/>
    <col min="10762" max="10762" width="11.28515625" style="54" customWidth="1"/>
    <col min="10763" max="10763" width="10.42578125" style="54" customWidth="1"/>
    <col min="10764" max="10764" width="13.140625" style="54" bestFit="1" customWidth="1"/>
    <col min="10765" max="10765" width="14.28515625" style="54" bestFit="1" customWidth="1"/>
    <col min="10766" max="10766" width="7.140625" style="54" customWidth="1"/>
    <col min="10767" max="10767" width="12.140625" style="54" customWidth="1"/>
    <col min="10768" max="10768" width="12.7109375" style="54" customWidth="1"/>
    <col min="10769" max="10769" width="19" style="54" bestFit="1" customWidth="1"/>
    <col min="10770" max="10770" width="15.5703125" style="54" customWidth="1"/>
    <col min="10771" max="10771" width="17.140625" style="54" customWidth="1"/>
    <col min="10772" max="10772" width="14.5703125" style="54" customWidth="1"/>
    <col min="10773" max="10773" width="17.28515625" style="54" bestFit="1" customWidth="1"/>
    <col min="10774" max="10774" width="12.28515625" style="54" customWidth="1"/>
    <col min="10775" max="10775" width="15.7109375" style="54" customWidth="1"/>
    <col min="10776" max="11006" width="9.140625" style="54"/>
    <col min="11007" max="11007" width="13.85546875" style="54" customWidth="1"/>
    <col min="11008" max="11009" width="15.42578125" style="54" customWidth="1"/>
    <col min="11010" max="11010" width="12.28515625" style="54" customWidth="1"/>
    <col min="11011" max="11011" width="15.5703125" style="54" customWidth="1"/>
    <col min="11012" max="11012" width="14.42578125" style="54" customWidth="1"/>
    <col min="11013" max="11013" width="17.7109375" style="54" customWidth="1"/>
    <col min="11014" max="11014" width="12.85546875" style="54" customWidth="1"/>
    <col min="11015" max="11016" width="15" style="54" customWidth="1"/>
    <col min="11017" max="11017" width="11.5703125" style="54" bestFit="1" customWidth="1"/>
    <col min="11018" max="11018" width="11.28515625" style="54" customWidth="1"/>
    <col min="11019" max="11019" width="10.42578125" style="54" customWidth="1"/>
    <col min="11020" max="11020" width="13.140625" style="54" bestFit="1" customWidth="1"/>
    <col min="11021" max="11021" width="14.28515625" style="54" bestFit="1" customWidth="1"/>
    <col min="11022" max="11022" width="7.140625" style="54" customWidth="1"/>
    <col min="11023" max="11023" width="12.140625" style="54" customWidth="1"/>
    <col min="11024" max="11024" width="12.7109375" style="54" customWidth="1"/>
    <col min="11025" max="11025" width="19" style="54" bestFit="1" customWidth="1"/>
    <col min="11026" max="11026" width="15.5703125" style="54" customWidth="1"/>
    <col min="11027" max="11027" width="17.140625" style="54" customWidth="1"/>
    <col min="11028" max="11028" width="14.5703125" style="54" customWidth="1"/>
    <col min="11029" max="11029" width="17.28515625" style="54" bestFit="1" customWidth="1"/>
    <col min="11030" max="11030" width="12.28515625" style="54" customWidth="1"/>
    <col min="11031" max="11031" width="15.7109375" style="54" customWidth="1"/>
    <col min="11032" max="11262" width="9.140625" style="54"/>
    <col min="11263" max="11263" width="13.85546875" style="54" customWidth="1"/>
    <col min="11264" max="11265" width="15.42578125" style="54" customWidth="1"/>
    <col min="11266" max="11266" width="12.28515625" style="54" customWidth="1"/>
    <col min="11267" max="11267" width="15.5703125" style="54" customWidth="1"/>
    <col min="11268" max="11268" width="14.42578125" style="54" customWidth="1"/>
    <col min="11269" max="11269" width="17.7109375" style="54" customWidth="1"/>
    <col min="11270" max="11270" width="12.85546875" style="54" customWidth="1"/>
    <col min="11271" max="11272" width="15" style="54" customWidth="1"/>
    <col min="11273" max="11273" width="11.5703125" style="54" bestFit="1" customWidth="1"/>
    <col min="11274" max="11274" width="11.28515625" style="54" customWidth="1"/>
    <col min="11275" max="11275" width="10.42578125" style="54" customWidth="1"/>
    <col min="11276" max="11276" width="13.140625" style="54" bestFit="1" customWidth="1"/>
    <col min="11277" max="11277" width="14.28515625" style="54" bestFit="1" customWidth="1"/>
    <col min="11278" max="11278" width="7.140625" style="54" customWidth="1"/>
    <col min="11279" max="11279" width="12.140625" style="54" customWidth="1"/>
    <col min="11280" max="11280" width="12.7109375" style="54" customWidth="1"/>
    <col min="11281" max="11281" width="19" style="54" bestFit="1" customWidth="1"/>
    <col min="11282" max="11282" width="15.5703125" style="54" customWidth="1"/>
    <col min="11283" max="11283" width="17.140625" style="54" customWidth="1"/>
    <col min="11284" max="11284" width="14.5703125" style="54" customWidth="1"/>
    <col min="11285" max="11285" width="17.28515625" style="54" bestFit="1" customWidth="1"/>
    <col min="11286" max="11286" width="12.28515625" style="54" customWidth="1"/>
    <col min="11287" max="11287" width="15.7109375" style="54" customWidth="1"/>
    <col min="11288" max="11518" width="9.140625" style="54"/>
    <col min="11519" max="11519" width="13.85546875" style="54" customWidth="1"/>
    <col min="11520" max="11521" width="15.42578125" style="54" customWidth="1"/>
    <col min="11522" max="11522" width="12.28515625" style="54" customWidth="1"/>
    <col min="11523" max="11523" width="15.5703125" style="54" customWidth="1"/>
    <col min="11524" max="11524" width="14.42578125" style="54" customWidth="1"/>
    <col min="11525" max="11525" width="17.7109375" style="54" customWidth="1"/>
    <col min="11526" max="11526" width="12.85546875" style="54" customWidth="1"/>
    <col min="11527" max="11528" width="15" style="54" customWidth="1"/>
    <col min="11529" max="11529" width="11.5703125" style="54" bestFit="1" customWidth="1"/>
    <col min="11530" max="11530" width="11.28515625" style="54" customWidth="1"/>
    <col min="11531" max="11531" width="10.42578125" style="54" customWidth="1"/>
    <col min="11532" max="11532" width="13.140625" style="54" bestFit="1" customWidth="1"/>
    <col min="11533" max="11533" width="14.28515625" style="54" bestFit="1" customWidth="1"/>
    <col min="11534" max="11534" width="7.140625" style="54" customWidth="1"/>
    <col min="11535" max="11535" width="12.140625" style="54" customWidth="1"/>
    <col min="11536" max="11536" width="12.7109375" style="54" customWidth="1"/>
    <col min="11537" max="11537" width="19" style="54" bestFit="1" customWidth="1"/>
    <col min="11538" max="11538" width="15.5703125" style="54" customWidth="1"/>
    <col min="11539" max="11539" width="17.140625" style="54" customWidth="1"/>
    <col min="11540" max="11540" width="14.5703125" style="54" customWidth="1"/>
    <col min="11541" max="11541" width="17.28515625" style="54" bestFit="1" customWidth="1"/>
    <col min="11542" max="11542" width="12.28515625" style="54" customWidth="1"/>
    <col min="11543" max="11543" width="15.7109375" style="54" customWidth="1"/>
    <col min="11544" max="11774" width="9.140625" style="54"/>
    <col min="11775" max="11775" width="13.85546875" style="54" customWidth="1"/>
    <col min="11776" max="11777" width="15.42578125" style="54" customWidth="1"/>
    <col min="11778" max="11778" width="12.28515625" style="54" customWidth="1"/>
    <col min="11779" max="11779" width="15.5703125" style="54" customWidth="1"/>
    <col min="11780" max="11780" width="14.42578125" style="54" customWidth="1"/>
    <col min="11781" max="11781" width="17.7109375" style="54" customWidth="1"/>
    <col min="11782" max="11782" width="12.85546875" style="54" customWidth="1"/>
    <col min="11783" max="11784" width="15" style="54" customWidth="1"/>
    <col min="11785" max="11785" width="11.5703125" style="54" bestFit="1" customWidth="1"/>
    <col min="11786" max="11786" width="11.28515625" style="54" customWidth="1"/>
    <col min="11787" max="11787" width="10.42578125" style="54" customWidth="1"/>
    <col min="11788" max="11788" width="13.140625" style="54" bestFit="1" customWidth="1"/>
    <col min="11789" max="11789" width="14.28515625" style="54" bestFit="1" customWidth="1"/>
    <col min="11790" max="11790" width="7.140625" style="54" customWidth="1"/>
    <col min="11791" max="11791" width="12.140625" style="54" customWidth="1"/>
    <col min="11792" max="11792" width="12.7109375" style="54" customWidth="1"/>
    <col min="11793" max="11793" width="19" style="54" bestFit="1" customWidth="1"/>
    <col min="11794" max="11794" width="15.5703125" style="54" customWidth="1"/>
    <col min="11795" max="11795" width="17.140625" style="54" customWidth="1"/>
    <col min="11796" max="11796" width="14.5703125" style="54" customWidth="1"/>
    <col min="11797" max="11797" width="17.28515625" style="54" bestFit="1" customWidth="1"/>
    <col min="11798" max="11798" width="12.28515625" style="54" customWidth="1"/>
    <col min="11799" max="11799" width="15.7109375" style="54" customWidth="1"/>
    <col min="11800" max="12030" width="9.140625" style="54"/>
    <col min="12031" max="12031" width="13.85546875" style="54" customWidth="1"/>
    <col min="12032" max="12033" width="15.42578125" style="54" customWidth="1"/>
    <col min="12034" max="12034" width="12.28515625" style="54" customWidth="1"/>
    <col min="12035" max="12035" width="15.5703125" style="54" customWidth="1"/>
    <col min="12036" max="12036" width="14.42578125" style="54" customWidth="1"/>
    <col min="12037" max="12037" width="17.7109375" style="54" customWidth="1"/>
    <col min="12038" max="12038" width="12.85546875" style="54" customWidth="1"/>
    <col min="12039" max="12040" width="15" style="54" customWidth="1"/>
    <col min="12041" max="12041" width="11.5703125" style="54" bestFit="1" customWidth="1"/>
    <col min="12042" max="12042" width="11.28515625" style="54" customWidth="1"/>
    <col min="12043" max="12043" width="10.42578125" style="54" customWidth="1"/>
    <col min="12044" max="12044" width="13.140625" style="54" bestFit="1" customWidth="1"/>
    <col min="12045" max="12045" width="14.28515625" style="54" bestFit="1" customWidth="1"/>
    <col min="12046" max="12046" width="7.140625" style="54" customWidth="1"/>
    <col min="12047" max="12047" width="12.140625" style="54" customWidth="1"/>
    <col min="12048" max="12048" width="12.7109375" style="54" customWidth="1"/>
    <col min="12049" max="12049" width="19" style="54" bestFit="1" customWidth="1"/>
    <col min="12050" max="12050" width="15.5703125" style="54" customWidth="1"/>
    <col min="12051" max="12051" width="17.140625" style="54" customWidth="1"/>
    <col min="12052" max="12052" width="14.5703125" style="54" customWidth="1"/>
    <col min="12053" max="12053" width="17.28515625" style="54" bestFit="1" customWidth="1"/>
    <col min="12054" max="12054" width="12.28515625" style="54" customWidth="1"/>
    <col min="12055" max="12055" width="15.7109375" style="54" customWidth="1"/>
    <col min="12056" max="12286" width="9.140625" style="54"/>
    <col min="12287" max="12287" width="13.85546875" style="54" customWidth="1"/>
    <col min="12288" max="12289" width="15.42578125" style="54" customWidth="1"/>
    <col min="12290" max="12290" width="12.28515625" style="54" customWidth="1"/>
    <col min="12291" max="12291" width="15.5703125" style="54" customWidth="1"/>
    <col min="12292" max="12292" width="14.42578125" style="54" customWidth="1"/>
    <col min="12293" max="12293" width="17.7109375" style="54" customWidth="1"/>
    <col min="12294" max="12294" width="12.85546875" style="54" customWidth="1"/>
    <col min="12295" max="12296" width="15" style="54" customWidth="1"/>
    <col min="12297" max="12297" width="11.5703125" style="54" bestFit="1" customWidth="1"/>
    <col min="12298" max="12298" width="11.28515625" style="54" customWidth="1"/>
    <col min="12299" max="12299" width="10.42578125" style="54" customWidth="1"/>
    <col min="12300" max="12300" width="13.140625" style="54" bestFit="1" customWidth="1"/>
    <col min="12301" max="12301" width="14.28515625" style="54" bestFit="1" customWidth="1"/>
    <col min="12302" max="12302" width="7.140625" style="54" customWidth="1"/>
    <col min="12303" max="12303" width="12.140625" style="54" customWidth="1"/>
    <col min="12304" max="12304" width="12.7109375" style="54" customWidth="1"/>
    <col min="12305" max="12305" width="19" style="54" bestFit="1" customWidth="1"/>
    <col min="12306" max="12306" width="15.5703125" style="54" customWidth="1"/>
    <col min="12307" max="12307" width="17.140625" style="54" customWidth="1"/>
    <col min="12308" max="12308" width="14.5703125" style="54" customWidth="1"/>
    <col min="12309" max="12309" width="17.28515625" style="54" bestFit="1" customWidth="1"/>
    <col min="12310" max="12310" width="12.28515625" style="54" customWidth="1"/>
    <col min="12311" max="12311" width="15.7109375" style="54" customWidth="1"/>
    <col min="12312" max="12542" width="9.140625" style="54"/>
    <col min="12543" max="12543" width="13.85546875" style="54" customWidth="1"/>
    <col min="12544" max="12545" width="15.42578125" style="54" customWidth="1"/>
    <col min="12546" max="12546" width="12.28515625" style="54" customWidth="1"/>
    <col min="12547" max="12547" width="15.5703125" style="54" customWidth="1"/>
    <col min="12548" max="12548" width="14.42578125" style="54" customWidth="1"/>
    <col min="12549" max="12549" width="17.7109375" style="54" customWidth="1"/>
    <col min="12550" max="12550" width="12.85546875" style="54" customWidth="1"/>
    <col min="12551" max="12552" width="15" style="54" customWidth="1"/>
    <col min="12553" max="12553" width="11.5703125" style="54" bestFit="1" customWidth="1"/>
    <col min="12554" max="12554" width="11.28515625" style="54" customWidth="1"/>
    <col min="12555" max="12555" width="10.42578125" style="54" customWidth="1"/>
    <col min="12556" max="12556" width="13.140625" style="54" bestFit="1" customWidth="1"/>
    <col min="12557" max="12557" width="14.28515625" style="54" bestFit="1" customWidth="1"/>
    <col min="12558" max="12558" width="7.140625" style="54" customWidth="1"/>
    <col min="12559" max="12559" width="12.140625" style="54" customWidth="1"/>
    <col min="12560" max="12560" width="12.7109375" style="54" customWidth="1"/>
    <col min="12561" max="12561" width="19" style="54" bestFit="1" customWidth="1"/>
    <col min="12562" max="12562" width="15.5703125" style="54" customWidth="1"/>
    <col min="12563" max="12563" width="17.140625" style="54" customWidth="1"/>
    <col min="12564" max="12564" width="14.5703125" style="54" customWidth="1"/>
    <col min="12565" max="12565" width="17.28515625" style="54" bestFit="1" customWidth="1"/>
    <col min="12566" max="12566" width="12.28515625" style="54" customWidth="1"/>
    <col min="12567" max="12567" width="15.7109375" style="54" customWidth="1"/>
    <col min="12568" max="12798" width="9.140625" style="54"/>
    <col min="12799" max="12799" width="13.85546875" style="54" customWidth="1"/>
    <col min="12800" max="12801" width="15.42578125" style="54" customWidth="1"/>
    <col min="12802" max="12802" width="12.28515625" style="54" customWidth="1"/>
    <col min="12803" max="12803" width="15.5703125" style="54" customWidth="1"/>
    <col min="12804" max="12804" width="14.42578125" style="54" customWidth="1"/>
    <col min="12805" max="12805" width="17.7109375" style="54" customWidth="1"/>
    <col min="12806" max="12806" width="12.85546875" style="54" customWidth="1"/>
    <col min="12807" max="12808" width="15" style="54" customWidth="1"/>
    <col min="12809" max="12809" width="11.5703125" style="54" bestFit="1" customWidth="1"/>
    <col min="12810" max="12810" width="11.28515625" style="54" customWidth="1"/>
    <col min="12811" max="12811" width="10.42578125" style="54" customWidth="1"/>
    <col min="12812" max="12812" width="13.140625" style="54" bestFit="1" customWidth="1"/>
    <col min="12813" max="12813" width="14.28515625" style="54" bestFit="1" customWidth="1"/>
    <col min="12814" max="12814" width="7.140625" style="54" customWidth="1"/>
    <col min="12815" max="12815" width="12.140625" style="54" customWidth="1"/>
    <col min="12816" max="12816" width="12.7109375" style="54" customWidth="1"/>
    <col min="12817" max="12817" width="19" style="54" bestFit="1" customWidth="1"/>
    <col min="12818" max="12818" width="15.5703125" style="54" customWidth="1"/>
    <col min="12819" max="12819" width="17.140625" style="54" customWidth="1"/>
    <col min="12820" max="12820" width="14.5703125" style="54" customWidth="1"/>
    <col min="12821" max="12821" width="17.28515625" style="54" bestFit="1" customWidth="1"/>
    <col min="12822" max="12822" width="12.28515625" style="54" customWidth="1"/>
    <col min="12823" max="12823" width="15.7109375" style="54" customWidth="1"/>
    <col min="12824" max="13054" width="9.140625" style="54"/>
    <col min="13055" max="13055" width="13.85546875" style="54" customWidth="1"/>
    <col min="13056" max="13057" width="15.42578125" style="54" customWidth="1"/>
    <col min="13058" max="13058" width="12.28515625" style="54" customWidth="1"/>
    <col min="13059" max="13059" width="15.5703125" style="54" customWidth="1"/>
    <col min="13060" max="13060" width="14.42578125" style="54" customWidth="1"/>
    <col min="13061" max="13061" width="17.7109375" style="54" customWidth="1"/>
    <col min="13062" max="13062" width="12.85546875" style="54" customWidth="1"/>
    <col min="13063" max="13064" width="15" style="54" customWidth="1"/>
    <col min="13065" max="13065" width="11.5703125" style="54" bestFit="1" customWidth="1"/>
    <col min="13066" max="13066" width="11.28515625" style="54" customWidth="1"/>
    <col min="13067" max="13067" width="10.42578125" style="54" customWidth="1"/>
    <col min="13068" max="13068" width="13.140625" style="54" bestFit="1" customWidth="1"/>
    <col min="13069" max="13069" width="14.28515625" style="54" bestFit="1" customWidth="1"/>
    <col min="13070" max="13070" width="7.140625" style="54" customWidth="1"/>
    <col min="13071" max="13071" width="12.140625" style="54" customWidth="1"/>
    <col min="13072" max="13072" width="12.7109375" style="54" customWidth="1"/>
    <col min="13073" max="13073" width="19" style="54" bestFit="1" customWidth="1"/>
    <col min="13074" max="13074" width="15.5703125" style="54" customWidth="1"/>
    <col min="13075" max="13075" width="17.140625" style="54" customWidth="1"/>
    <col min="13076" max="13076" width="14.5703125" style="54" customWidth="1"/>
    <col min="13077" max="13077" width="17.28515625" style="54" bestFit="1" customWidth="1"/>
    <col min="13078" max="13078" width="12.28515625" style="54" customWidth="1"/>
    <col min="13079" max="13079" width="15.7109375" style="54" customWidth="1"/>
    <col min="13080" max="13310" width="9.140625" style="54"/>
    <col min="13311" max="13311" width="13.85546875" style="54" customWidth="1"/>
    <col min="13312" max="13313" width="15.42578125" style="54" customWidth="1"/>
    <col min="13314" max="13314" width="12.28515625" style="54" customWidth="1"/>
    <col min="13315" max="13315" width="15.5703125" style="54" customWidth="1"/>
    <col min="13316" max="13316" width="14.42578125" style="54" customWidth="1"/>
    <col min="13317" max="13317" width="17.7109375" style="54" customWidth="1"/>
    <col min="13318" max="13318" width="12.85546875" style="54" customWidth="1"/>
    <col min="13319" max="13320" width="15" style="54" customWidth="1"/>
    <col min="13321" max="13321" width="11.5703125" style="54" bestFit="1" customWidth="1"/>
    <col min="13322" max="13322" width="11.28515625" style="54" customWidth="1"/>
    <col min="13323" max="13323" width="10.42578125" style="54" customWidth="1"/>
    <col min="13324" max="13324" width="13.140625" style="54" bestFit="1" customWidth="1"/>
    <col min="13325" max="13325" width="14.28515625" style="54" bestFit="1" customWidth="1"/>
    <col min="13326" max="13326" width="7.140625" style="54" customWidth="1"/>
    <col min="13327" max="13327" width="12.140625" style="54" customWidth="1"/>
    <col min="13328" max="13328" width="12.7109375" style="54" customWidth="1"/>
    <col min="13329" max="13329" width="19" style="54" bestFit="1" customWidth="1"/>
    <col min="13330" max="13330" width="15.5703125" style="54" customWidth="1"/>
    <col min="13331" max="13331" width="17.140625" style="54" customWidth="1"/>
    <col min="13332" max="13332" width="14.5703125" style="54" customWidth="1"/>
    <col min="13333" max="13333" width="17.28515625" style="54" bestFit="1" customWidth="1"/>
    <col min="13334" max="13334" width="12.28515625" style="54" customWidth="1"/>
    <col min="13335" max="13335" width="15.7109375" style="54" customWidth="1"/>
    <col min="13336" max="13566" width="9.140625" style="54"/>
    <col min="13567" max="13567" width="13.85546875" style="54" customWidth="1"/>
    <col min="13568" max="13569" width="15.42578125" style="54" customWidth="1"/>
    <col min="13570" max="13570" width="12.28515625" style="54" customWidth="1"/>
    <col min="13571" max="13571" width="15.5703125" style="54" customWidth="1"/>
    <col min="13572" max="13572" width="14.42578125" style="54" customWidth="1"/>
    <col min="13573" max="13573" width="17.7109375" style="54" customWidth="1"/>
    <col min="13574" max="13574" width="12.85546875" style="54" customWidth="1"/>
    <col min="13575" max="13576" width="15" style="54" customWidth="1"/>
    <col min="13577" max="13577" width="11.5703125" style="54" bestFit="1" customWidth="1"/>
    <col min="13578" max="13578" width="11.28515625" style="54" customWidth="1"/>
    <col min="13579" max="13579" width="10.42578125" style="54" customWidth="1"/>
    <col min="13580" max="13580" width="13.140625" style="54" bestFit="1" customWidth="1"/>
    <col min="13581" max="13581" width="14.28515625" style="54" bestFit="1" customWidth="1"/>
    <col min="13582" max="13582" width="7.140625" style="54" customWidth="1"/>
    <col min="13583" max="13583" width="12.140625" style="54" customWidth="1"/>
    <col min="13584" max="13584" width="12.7109375" style="54" customWidth="1"/>
    <col min="13585" max="13585" width="19" style="54" bestFit="1" customWidth="1"/>
    <col min="13586" max="13586" width="15.5703125" style="54" customWidth="1"/>
    <col min="13587" max="13587" width="17.140625" style="54" customWidth="1"/>
    <col min="13588" max="13588" width="14.5703125" style="54" customWidth="1"/>
    <col min="13589" max="13589" width="17.28515625" style="54" bestFit="1" customWidth="1"/>
    <col min="13590" max="13590" width="12.28515625" style="54" customWidth="1"/>
    <col min="13591" max="13591" width="15.7109375" style="54" customWidth="1"/>
    <col min="13592" max="13822" width="9.140625" style="54"/>
    <col min="13823" max="13823" width="13.85546875" style="54" customWidth="1"/>
    <col min="13824" max="13825" width="15.42578125" style="54" customWidth="1"/>
    <col min="13826" max="13826" width="12.28515625" style="54" customWidth="1"/>
    <col min="13827" max="13827" width="15.5703125" style="54" customWidth="1"/>
    <col min="13828" max="13828" width="14.42578125" style="54" customWidth="1"/>
    <col min="13829" max="13829" width="17.7109375" style="54" customWidth="1"/>
    <col min="13830" max="13830" width="12.85546875" style="54" customWidth="1"/>
    <col min="13831" max="13832" width="15" style="54" customWidth="1"/>
    <col min="13833" max="13833" width="11.5703125" style="54" bestFit="1" customWidth="1"/>
    <col min="13834" max="13834" width="11.28515625" style="54" customWidth="1"/>
    <col min="13835" max="13835" width="10.42578125" style="54" customWidth="1"/>
    <col min="13836" max="13836" width="13.140625" style="54" bestFit="1" customWidth="1"/>
    <col min="13837" max="13837" width="14.28515625" style="54" bestFit="1" customWidth="1"/>
    <col min="13838" max="13838" width="7.140625" style="54" customWidth="1"/>
    <col min="13839" max="13839" width="12.140625" style="54" customWidth="1"/>
    <col min="13840" max="13840" width="12.7109375" style="54" customWidth="1"/>
    <col min="13841" max="13841" width="19" style="54" bestFit="1" customWidth="1"/>
    <col min="13842" max="13842" width="15.5703125" style="54" customWidth="1"/>
    <col min="13843" max="13843" width="17.140625" style="54" customWidth="1"/>
    <col min="13844" max="13844" width="14.5703125" style="54" customWidth="1"/>
    <col min="13845" max="13845" width="17.28515625" style="54" bestFit="1" customWidth="1"/>
    <col min="13846" max="13846" width="12.28515625" style="54" customWidth="1"/>
    <col min="13847" max="13847" width="15.7109375" style="54" customWidth="1"/>
    <col min="13848" max="14078" width="9.140625" style="54"/>
    <col min="14079" max="14079" width="13.85546875" style="54" customWidth="1"/>
    <col min="14080" max="14081" width="15.42578125" style="54" customWidth="1"/>
    <col min="14082" max="14082" width="12.28515625" style="54" customWidth="1"/>
    <col min="14083" max="14083" width="15.5703125" style="54" customWidth="1"/>
    <col min="14084" max="14084" width="14.42578125" style="54" customWidth="1"/>
    <col min="14085" max="14085" width="17.7109375" style="54" customWidth="1"/>
    <col min="14086" max="14086" width="12.85546875" style="54" customWidth="1"/>
    <col min="14087" max="14088" width="15" style="54" customWidth="1"/>
    <col min="14089" max="14089" width="11.5703125" style="54" bestFit="1" customWidth="1"/>
    <col min="14090" max="14090" width="11.28515625" style="54" customWidth="1"/>
    <col min="14091" max="14091" width="10.42578125" style="54" customWidth="1"/>
    <col min="14092" max="14092" width="13.140625" style="54" bestFit="1" customWidth="1"/>
    <col min="14093" max="14093" width="14.28515625" style="54" bestFit="1" customWidth="1"/>
    <col min="14094" max="14094" width="7.140625" style="54" customWidth="1"/>
    <col min="14095" max="14095" width="12.140625" style="54" customWidth="1"/>
    <col min="14096" max="14096" width="12.7109375" style="54" customWidth="1"/>
    <col min="14097" max="14097" width="19" style="54" bestFit="1" customWidth="1"/>
    <col min="14098" max="14098" width="15.5703125" style="54" customWidth="1"/>
    <col min="14099" max="14099" width="17.140625" style="54" customWidth="1"/>
    <col min="14100" max="14100" width="14.5703125" style="54" customWidth="1"/>
    <col min="14101" max="14101" width="17.28515625" style="54" bestFit="1" customWidth="1"/>
    <col min="14102" max="14102" width="12.28515625" style="54" customWidth="1"/>
    <col min="14103" max="14103" width="15.7109375" style="54" customWidth="1"/>
    <col min="14104" max="14334" width="9.140625" style="54"/>
    <col min="14335" max="14335" width="13.85546875" style="54" customWidth="1"/>
    <col min="14336" max="14337" width="15.42578125" style="54" customWidth="1"/>
    <col min="14338" max="14338" width="12.28515625" style="54" customWidth="1"/>
    <col min="14339" max="14339" width="15.5703125" style="54" customWidth="1"/>
    <col min="14340" max="14340" width="14.42578125" style="54" customWidth="1"/>
    <col min="14341" max="14341" width="17.7109375" style="54" customWidth="1"/>
    <col min="14342" max="14342" width="12.85546875" style="54" customWidth="1"/>
    <col min="14343" max="14344" width="15" style="54" customWidth="1"/>
    <col min="14345" max="14345" width="11.5703125" style="54" bestFit="1" customWidth="1"/>
    <col min="14346" max="14346" width="11.28515625" style="54" customWidth="1"/>
    <col min="14347" max="14347" width="10.42578125" style="54" customWidth="1"/>
    <col min="14348" max="14348" width="13.140625" style="54" bestFit="1" customWidth="1"/>
    <col min="14349" max="14349" width="14.28515625" style="54" bestFit="1" customWidth="1"/>
    <col min="14350" max="14350" width="7.140625" style="54" customWidth="1"/>
    <col min="14351" max="14351" width="12.140625" style="54" customWidth="1"/>
    <col min="14352" max="14352" width="12.7109375" style="54" customWidth="1"/>
    <col min="14353" max="14353" width="19" style="54" bestFit="1" customWidth="1"/>
    <col min="14354" max="14354" width="15.5703125" style="54" customWidth="1"/>
    <col min="14355" max="14355" width="17.140625" style="54" customWidth="1"/>
    <col min="14356" max="14356" width="14.5703125" style="54" customWidth="1"/>
    <col min="14357" max="14357" width="17.28515625" style="54" bestFit="1" customWidth="1"/>
    <col min="14358" max="14358" width="12.28515625" style="54" customWidth="1"/>
    <col min="14359" max="14359" width="15.7109375" style="54" customWidth="1"/>
    <col min="14360" max="14590" width="9.140625" style="54"/>
    <col min="14591" max="14591" width="13.85546875" style="54" customWidth="1"/>
    <col min="14592" max="14593" width="15.42578125" style="54" customWidth="1"/>
    <col min="14594" max="14594" width="12.28515625" style="54" customWidth="1"/>
    <col min="14595" max="14595" width="15.5703125" style="54" customWidth="1"/>
    <col min="14596" max="14596" width="14.42578125" style="54" customWidth="1"/>
    <col min="14597" max="14597" width="17.7109375" style="54" customWidth="1"/>
    <col min="14598" max="14598" width="12.85546875" style="54" customWidth="1"/>
    <col min="14599" max="14600" width="15" style="54" customWidth="1"/>
    <col min="14601" max="14601" width="11.5703125" style="54" bestFit="1" customWidth="1"/>
    <col min="14602" max="14602" width="11.28515625" style="54" customWidth="1"/>
    <col min="14603" max="14603" width="10.42578125" style="54" customWidth="1"/>
    <col min="14604" max="14604" width="13.140625" style="54" bestFit="1" customWidth="1"/>
    <col min="14605" max="14605" width="14.28515625" style="54" bestFit="1" customWidth="1"/>
    <col min="14606" max="14606" width="7.140625" style="54" customWidth="1"/>
    <col min="14607" max="14607" width="12.140625" style="54" customWidth="1"/>
    <col min="14608" max="14608" width="12.7109375" style="54" customWidth="1"/>
    <col min="14609" max="14609" width="19" style="54" bestFit="1" customWidth="1"/>
    <col min="14610" max="14610" width="15.5703125" style="54" customWidth="1"/>
    <col min="14611" max="14611" width="17.140625" style="54" customWidth="1"/>
    <col min="14612" max="14612" width="14.5703125" style="54" customWidth="1"/>
    <col min="14613" max="14613" width="17.28515625" style="54" bestFit="1" customWidth="1"/>
    <col min="14614" max="14614" width="12.28515625" style="54" customWidth="1"/>
    <col min="14615" max="14615" width="15.7109375" style="54" customWidth="1"/>
    <col min="14616" max="14846" width="9.140625" style="54"/>
    <col min="14847" max="14847" width="13.85546875" style="54" customWidth="1"/>
    <col min="14848" max="14849" width="15.42578125" style="54" customWidth="1"/>
    <col min="14850" max="14850" width="12.28515625" style="54" customWidth="1"/>
    <col min="14851" max="14851" width="15.5703125" style="54" customWidth="1"/>
    <col min="14852" max="14852" width="14.42578125" style="54" customWidth="1"/>
    <col min="14853" max="14853" width="17.7109375" style="54" customWidth="1"/>
    <col min="14854" max="14854" width="12.85546875" style="54" customWidth="1"/>
    <col min="14855" max="14856" width="15" style="54" customWidth="1"/>
    <col min="14857" max="14857" width="11.5703125" style="54" bestFit="1" customWidth="1"/>
    <col min="14858" max="14858" width="11.28515625" style="54" customWidth="1"/>
    <col min="14859" max="14859" width="10.42578125" style="54" customWidth="1"/>
    <col min="14860" max="14860" width="13.140625" style="54" bestFit="1" customWidth="1"/>
    <col min="14861" max="14861" width="14.28515625" style="54" bestFit="1" customWidth="1"/>
    <col min="14862" max="14862" width="7.140625" style="54" customWidth="1"/>
    <col min="14863" max="14863" width="12.140625" style="54" customWidth="1"/>
    <col min="14864" max="14864" width="12.7109375" style="54" customWidth="1"/>
    <col min="14865" max="14865" width="19" style="54" bestFit="1" customWidth="1"/>
    <col min="14866" max="14866" width="15.5703125" style="54" customWidth="1"/>
    <col min="14867" max="14867" width="17.140625" style="54" customWidth="1"/>
    <col min="14868" max="14868" width="14.5703125" style="54" customWidth="1"/>
    <col min="14869" max="14869" width="17.28515625" style="54" bestFit="1" customWidth="1"/>
    <col min="14870" max="14870" width="12.28515625" style="54" customWidth="1"/>
    <col min="14871" max="14871" width="15.7109375" style="54" customWidth="1"/>
    <col min="14872" max="15102" width="9.140625" style="54"/>
    <col min="15103" max="15103" width="13.85546875" style="54" customWidth="1"/>
    <col min="15104" max="15105" width="15.42578125" style="54" customWidth="1"/>
    <col min="15106" max="15106" width="12.28515625" style="54" customWidth="1"/>
    <col min="15107" max="15107" width="15.5703125" style="54" customWidth="1"/>
    <col min="15108" max="15108" width="14.42578125" style="54" customWidth="1"/>
    <col min="15109" max="15109" width="17.7109375" style="54" customWidth="1"/>
    <col min="15110" max="15110" width="12.85546875" style="54" customWidth="1"/>
    <col min="15111" max="15112" width="15" style="54" customWidth="1"/>
    <col min="15113" max="15113" width="11.5703125" style="54" bestFit="1" customWidth="1"/>
    <col min="15114" max="15114" width="11.28515625" style="54" customWidth="1"/>
    <col min="15115" max="15115" width="10.42578125" style="54" customWidth="1"/>
    <col min="15116" max="15116" width="13.140625" style="54" bestFit="1" customWidth="1"/>
    <col min="15117" max="15117" width="14.28515625" style="54" bestFit="1" customWidth="1"/>
    <col min="15118" max="15118" width="7.140625" style="54" customWidth="1"/>
    <col min="15119" max="15119" width="12.140625" style="54" customWidth="1"/>
    <col min="15120" max="15120" width="12.7109375" style="54" customWidth="1"/>
    <col min="15121" max="15121" width="19" style="54" bestFit="1" customWidth="1"/>
    <col min="15122" max="15122" width="15.5703125" style="54" customWidth="1"/>
    <col min="15123" max="15123" width="17.140625" style="54" customWidth="1"/>
    <col min="15124" max="15124" width="14.5703125" style="54" customWidth="1"/>
    <col min="15125" max="15125" width="17.28515625" style="54" bestFit="1" customWidth="1"/>
    <col min="15126" max="15126" width="12.28515625" style="54" customWidth="1"/>
    <col min="15127" max="15127" width="15.7109375" style="54" customWidth="1"/>
    <col min="15128" max="15358" width="9.140625" style="54"/>
    <col min="15359" max="15359" width="13.85546875" style="54" customWidth="1"/>
    <col min="15360" max="15361" width="15.42578125" style="54" customWidth="1"/>
    <col min="15362" max="15362" width="12.28515625" style="54" customWidth="1"/>
    <col min="15363" max="15363" width="15.5703125" style="54" customWidth="1"/>
    <col min="15364" max="15364" width="14.42578125" style="54" customWidth="1"/>
    <col min="15365" max="15365" width="17.7109375" style="54" customWidth="1"/>
    <col min="15366" max="15366" width="12.85546875" style="54" customWidth="1"/>
    <col min="15367" max="15368" width="15" style="54" customWidth="1"/>
    <col min="15369" max="15369" width="11.5703125" style="54" bestFit="1" customWidth="1"/>
    <col min="15370" max="15370" width="11.28515625" style="54" customWidth="1"/>
    <col min="15371" max="15371" width="10.42578125" style="54" customWidth="1"/>
    <col min="15372" max="15372" width="13.140625" style="54" bestFit="1" customWidth="1"/>
    <col min="15373" max="15373" width="14.28515625" style="54" bestFit="1" customWidth="1"/>
    <col min="15374" max="15374" width="7.140625" style="54" customWidth="1"/>
    <col min="15375" max="15375" width="12.140625" style="54" customWidth="1"/>
    <col min="15376" max="15376" width="12.7109375" style="54" customWidth="1"/>
    <col min="15377" max="15377" width="19" style="54" bestFit="1" customWidth="1"/>
    <col min="15378" max="15378" width="15.5703125" style="54" customWidth="1"/>
    <col min="15379" max="15379" width="17.140625" style="54" customWidth="1"/>
    <col min="15380" max="15380" width="14.5703125" style="54" customWidth="1"/>
    <col min="15381" max="15381" width="17.28515625" style="54" bestFit="1" customWidth="1"/>
    <col min="15382" max="15382" width="12.28515625" style="54" customWidth="1"/>
    <col min="15383" max="15383" width="15.7109375" style="54" customWidth="1"/>
    <col min="15384" max="15614" width="9.140625" style="54"/>
    <col min="15615" max="15615" width="13.85546875" style="54" customWidth="1"/>
    <col min="15616" max="15617" width="15.42578125" style="54" customWidth="1"/>
    <col min="15618" max="15618" width="12.28515625" style="54" customWidth="1"/>
    <col min="15619" max="15619" width="15.5703125" style="54" customWidth="1"/>
    <col min="15620" max="15620" width="14.42578125" style="54" customWidth="1"/>
    <col min="15621" max="15621" width="17.7109375" style="54" customWidth="1"/>
    <col min="15622" max="15622" width="12.85546875" style="54" customWidth="1"/>
    <col min="15623" max="15624" width="15" style="54" customWidth="1"/>
    <col min="15625" max="15625" width="11.5703125" style="54" bestFit="1" customWidth="1"/>
    <col min="15626" max="15626" width="11.28515625" style="54" customWidth="1"/>
    <col min="15627" max="15627" width="10.42578125" style="54" customWidth="1"/>
    <col min="15628" max="15628" width="13.140625" style="54" bestFit="1" customWidth="1"/>
    <col min="15629" max="15629" width="14.28515625" style="54" bestFit="1" customWidth="1"/>
    <col min="15630" max="15630" width="7.140625" style="54" customWidth="1"/>
    <col min="15631" max="15631" width="12.140625" style="54" customWidth="1"/>
    <col min="15632" max="15632" width="12.7109375" style="54" customWidth="1"/>
    <col min="15633" max="15633" width="19" style="54" bestFit="1" customWidth="1"/>
    <col min="15634" max="15634" width="15.5703125" style="54" customWidth="1"/>
    <col min="15635" max="15635" width="17.140625" style="54" customWidth="1"/>
    <col min="15636" max="15636" width="14.5703125" style="54" customWidth="1"/>
    <col min="15637" max="15637" width="17.28515625" style="54" bestFit="1" customWidth="1"/>
    <col min="15638" max="15638" width="12.28515625" style="54" customWidth="1"/>
    <col min="15639" max="15639" width="15.7109375" style="54" customWidth="1"/>
    <col min="15640" max="15870" width="9.140625" style="54"/>
    <col min="15871" max="15871" width="13.85546875" style="54" customWidth="1"/>
    <col min="15872" max="15873" width="15.42578125" style="54" customWidth="1"/>
    <col min="15874" max="15874" width="12.28515625" style="54" customWidth="1"/>
    <col min="15875" max="15875" width="15.5703125" style="54" customWidth="1"/>
    <col min="15876" max="15876" width="14.42578125" style="54" customWidth="1"/>
    <col min="15877" max="15877" width="17.7109375" style="54" customWidth="1"/>
    <col min="15878" max="15878" width="12.85546875" style="54" customWidth="1"/>
    <col min="15879" max="15880" width="15" style="54" customWidth="1"/>
    <col min="15881" max="15881" width="11.5703125" style="54" bestFit="1" customWidth="1"/>
    <col min="15882" max="15882" width="11.28515625" style="54" customWidth="1"/>
    <col min="15883" max="15883" width="10.42578125" style="54" customWidth="1"/>
    <col min="15884" max="15884" width="13.140625" style="54" bestFit="1" customWidth="1"/>
    <col min="15885" max="15885" width="14.28515625" style="54" bestFit="1" customWidth="1"/>
    <col min="15886" max="15886" width="7.140625" style="54" customWidth="1"/>
    <col min="15887" max="15887" width="12.140625" style="54" customWidth="1"/>
    <col min="15888" max="15888" width="12.7109375" style="54" customWidth="1"/>
    <col min="15889" max="15889" width="19" style="54" bestFit="1" customWidth="1"/>
    <col min="15890" max="15890" width="15.5703125" style="54" customWidth="1"/>
    <col min="15891" max="15891" width="17.140625" style="54" customWidth="1"/>
    <col min="15892" max="15892" width="14.5703125" style="54" customWidth="1"/>
    <col min="15893" max="15893" width="17.28515625" style="54" bestFit="1" customWidth="1"/>
    <col min="15894" max="15894" width="12.28515625" style="54" customWidth="1"/>
    <col min="15895" max="15895" width="15.7109375" style="54" customWidth="1"/>
    <col min="15896" max="16126" width="9.140625" style="54"/>
    <col min="16127" max="16127" width="13.85546875" style="54" customWidth="1"/>
    <col min="16128" max="16129" width="15.42578125" style="54" customWidth="1"/>
    <col min="16130" max="16130" width="12.28515625" style="54" customWidth="1"/>
    <col min="16131" max="16131" width="15.5703125" style="54" customWidth="1"/>
    <col min="16132" max="16132" width="14.42578125" style="54" customWidth="1"/>
    <col min="16133" max="16133" width="17.7109375" style="54" customWidth="1"/>
    <col min="16134" max="16134" width="12.85546875" style="54" customWidth="1"/>
    <col min="16135" max="16136" width="15" style="54" customWidth="1"/>
    <col min="16137" max="16137" width="11.5703125" style="54" bestFit="1" customWidth="1"/>
    <col min="16138" max="16138" width="11.28515625" style="54" customWidth="1"/>
    <col min="16139" max="16139" width="10.42578125" style="54" customWidth="1"/>
    <col min="16140" max="16140" width="13.140625" style="54" bestFit="1" customWidth="1"/>
    <col min="16141" max="16141" width="14.28515625" style="54" bestFit="1" customWidth="1"/>
    <col min="16142" max="16142" width="7.140625" style="54" customWidth="1"/>
    <col min="16143" max="16143" width="12.140625" style="54" customWidth="1"/>
    <col min="16144" max="16144" width="12.7109375" style="54" customWidth="1"/>
    <col min="16145" max="16145" width="19" style="54" bestFit="1" customWidth="1"/>
    <col min="16146" max="16146" width="15.5703125" style="54" customWidth="1"/>
    <col min="16147" max="16147" width="17.140625" style="54" customWidth="1"/>
    <col min="16148" max="16148" width="14.5703125" style="54" customWidth="1"/>
    <col min="16149" max="16149" width="17.28515625" style="54" bestFit="1" customWidth="1"/>
    <col min="16150" max="16150" width="12.28515625" style="54" customWidth="1"/>
    <col min="16151" max="16151" width="15.7109375" style="54" customWidth="1"/>
    <col min="16152" max="16384" width="9.140625" style="54"/>
  </cols>
  <sheetData>
    <row r="1" spans="1:16" ht="21" x14ac:dyDescent="0.35">
      <c r="A1" s="5" t="s">
        <v>0</v>
      </c>
      <c r="B1" s="6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9"/>
      <c r="B2" s="10"/>
      <c r="C2" s="11"/>
      <c r="D2" s="8"/>
      <c r="E2" s="12" t="s">
        <v>27</v>
      </c>
      <c r="F2" s="57">
        <v>265.10000000000002</v>
      </c>
      <c r="G2" s="58"/>
      <c r="H2" s="13" t="s">
        <v>10</v>
      </c>
      <c r="I2" s="14">
        <v>0.24260000000000001</v>
      </c>
      <c r="J2" s="8"/>
      <c r="K2" s="8"/>
      <c r="L2" s="8"/>
      <c r="M2" s="8"/>
      <c r="N2" s="8"/>
      <c r="O2" s="8"/>
      <c r="P2" s="8"/>
    </row>
    <row r="3" spans="1:16" x14ac:dyDescent="0.25">
      <c r="A3" s="9"/>
      <c r="B3" s="10"/>
      <c r="C3" s="11"/>
      <c r="D3" s="8"/>
      <c r="E3" s="15" t="s">
        <v>28</v>
      </c>
      <c r="F3" s="57">
        <v>304.3</v>
      </c>
      <c r="G3" s="58"/>
      <c r="H3" s="16" t="s">
        <v>11</v>
      </c>
      <c r="I3" s="14">
        <v>0.31419999999999998</v>
      </c>
      <c r="J3" s="8"/>
      <c r="K3" s="8"/>
      <c r="L3" s="8"/>
      <c r="M3" s="8"/>
      <c r="N3" s="8"/>
      <c r="O3" s="8"/>
      <c r="P3" s="8"/>
    </row>
    <row r="4" spans="1:16" x14ac:dyDescent="0.25">
      <c r="A4" s="9" t="s">
        <v>6</v>
      </c>
      <c r="B4" s="60"/>
      <c r="C4" s="11"/>
      <c r="D4" s="8"/>
      <c r="E4" s="17" t="s">
        <v>29</v>
      </c>
      <c r="F4" s="57">
        <f>+F3-F2</f>
        <v>39.199999999999989</v>
      </c>
      <c r="G4" s="18"/>
      <c r="H4" s="16" t="s">
        <v>9</v>
      </c>
      <c r="I4" s="14">
        <v>4.4999999999999998E-2</v>
      </c>
      <c r="J4" s="8"/>
      <c r="K4" s="8"/>
      <c r="L4" s="8"/>
      <c r="M4" s="8"/>
      <c r="N4" s="8"/>
      <c r="O4" s="8"/>
      <c r="P4" s="8"/>
    </row>
    <row r="5" spans="1:16" x14ac:dyDescent="0.25">
      <c r="A5" s="9"/>
      <c r="B5" s="10"/>
      <c r="C5" s="11"/>
      <c r="D5" s="8"/>
      <c r="E5" s="19"/>
      <c r="F5" s="19"/>
      <c r="G5" s="19"/>
      <c r="H5" s="16" t="s">
        <v>12</v>
      </c>
      <c r="I5" s="14">
        <f>+B12-I4</f>
        <v>-4.4999999999999998E-2</v>
      </c>
      <c r="J5" s="8"/>
      <c r="K5" s="8"/>
      <c r="L5" s="8"/>
      <c r="M5" s="8"/>
      <c r="N5" s="8"/>
      <c r="O5" s="8"/>
      <c r="P5" s="8"/>
    </row>
    <row r="6" spans="1:16" x14ac:dyDescent="0.25">
      <c r="A6" s="9" t="s">
        <v>7</v>
      </c>
      <c r="B6" s="61"/>
      <c r="C6" s="11"/>
      <c r="D6" s="8"/>
      <c r="E6" s="20" t="s">
        <v>51</v>
      </c>
      <c r="F6" s="21" t="s">
        <v>52</v>
      </c>
      <c r="G6" s="22"/>
      <c r="H6" s="23"/>
      <c r="I6" s="14">
        <f>SUM(I3:I5)</f>
        <v>0.31419999999999998</v>
      </c>
      <c r="J6" s="8"/>
      <c r="K6" s="8"/>
      <c r="L6" s="8"/>
      <c r="M6" s="8"/>
      <c r="N6" s="8"/>
      <c r="O6" s="8"/>
      <c r="P6" s="8"/>
    </row>
    <row r="7" spans="1:16" x14ac:dyDescent="0.25">
      <c r="A7" s="9"/>
      <c r="B7" s="10"/>
      <c r="C7" s="11"/>
      <c r="D7" s="8"/>
      <c r="E7" s="15" t="s">
        <v>50</v>
      </c>
      <c r="F7" s="62">
        <v>228.48</v>
      </c>
      <c r="G7" s="55"/>
      <c r="H7" s="8"/>
      <c r="I7" s="8"/>
      <c r="J7" s="8"/>
      <c r="K7" s="8"/>
      <c r="L7" s="8"/>
      <c r="M7" s="8"/>
      <c r="N7" s="8"/>
      <c r="O7" s="8"/>
      <c r="P7" s="8"/>
    </row>
    <row r="8" spans="1:16" x14ac:dyDescent="0.25">
      <c r="A8" s="9" t="s">
        <v>8</v>
      </c>
      <c r="B8" s="63"/>
      <c r="C8" s="11"/>
      <c r="D8" s="8"/>
      <c r="E8" s="15" t="s">
        <v>15</v>
      </c>
      <c r="F8" s="62">
        <v>6.19</v>
      </c>
      <c r="G8" s="55"/>
      <c r="H8" s="8" t="s">
        <v>57</v>
      </c>
      <c r="I8" s="59">
        <v>0.12</v>
      </c>
      <c r="J8" s="8"/>
      <c r="K8" s="8"/>
      <c r="L8" s="8"/>
      <c r="M8" s="8"/>
      <c r="N8" s="8"/>
      <c r="O8" s="8"/>
      <c r="P8" s="8"/>
    </row>
    <row r="9" spans="1:16" x14ac:dyDescent="0.25">
      <c r="A9" s="9"/>
      <c r="B9" s="10"/>
      <c r="C9" s="11"/>
      <c r="D9" s="8"/>
      <c r="E9" s="15" t="s">
        <v>53</v>
      </c>
      <c r="F9" s="62">
        <v>6.19</v>
      </c>
      <c r="G9" s="55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5">
      <c r="A10" s="9" t="s">
        <v>5</v>
      </c>
      <c r="B10" s="64"/>
      <c r="C10" s="11"/>
      <c r="D10" s="8"/>
      <c r="E10" s="15" t="s">
        <v>4</v>
      </c>
      <c r="F10" s="62">
        <v>24.24</v>
      </c>
      <c r="G10" s="55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5">
      <c r="A11" s="9"/>
      <c r="B11" s="10"/>
      <c r="C11" s="11"/>
      <c r="D11" s="8"/>
      <c r="E11" s="24" t="s">
        <v>54</v>
      </c>
      <c r="F11" s="25">
        <f>SUM(F7:F10)</f>
        <v>265.09999999999997</v>
      </c>
      <c r="G11" s="22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25">
      <c r="A12" s="26" t="s">
        <v>56</v>
      </c>
      <c r="B12" s="65"/>
      <c r="C12" s="11"/>
      <c r="D12" s="8"/>
      <c r="E12" s="8"/>
      <c r="F12" s="8"/>
      <c r="G12" s="22"/>
      <c r="H12" s="8"/>
      <c r="I12" s="8"/>
      <c r="J12" s="8"/>
      <c r="K12" s="8"/>
      <c r="L12" s="8"/>
      <c r="M12" s="8"/>
      <c r="N12" s="8"/>
      <c r="O12" s="8"/>
      <c r="P12" s="8"/>
    </row>
    <row r="13" spans="1:16" x14ac:dyDescent="0.25">
      <c r="A13" s="27"/>
      <c r="B13" s="28"/>
      <c r="C13" s="29"/>
      <c r="D13" s="8"/>
      <c r="E13" s="22"/>
      <c r="F13" s="22"/>
      <c r="G13" s="22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2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21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8"/>
      <c r="M18" s="8"/>
      <c r="N18" s="8"/>
      <c r="O18" s="8"/>
      <c r="P18" s="8"/>
      <c r="U18" s="67"/>
    </row>
    <row r="19" spans="1:21" ht="15" customHeight="1" x14ac:dyDescent="0.25">
      <c r="A19" s="32"/>
      <c r="B19" s="31"/>
      <c r="C19" s="31"/>
      <c r="D19" s="31"/>
      <c r="E19" s="31"/>
      <c r="F19" s="31"/>
      <c r="G19" s="31"/>
      <c r="H19" s="33"/>
      <c r="I19" s="31"/>
      <c r="J19" s="31"/>
      <c r="K19" s="31"/>
      <c r="L19" s="8"/>
      <c r="M19" s="8"/>
      <c r="N19" s="8"/>
      <c r="O19" s="8"/>
      <c r="P19" s="8"/>
      <c r="U19" s="67"/>
    </row>
    <row r="20" spans="1:21" x14ac:dyDescent="0.25">
      <c r="A20" s="34" t="s">
        <v>30</v>
      </c>
      <c r="B20" s="35" t="s">
        <v>31</v>
      </c>
      <c r="C20" s="35" t="s">
        <v>32</v>
      </c>
      <c r="D20" s="35" t="s">
        <v>13</v>
      </c>
      <c r="E20" s="35" t="s">
        <v>33</v>
      </c>
      <c r="F20" s="35" t="s">
        <v>34</v>
      </c>
      <c r="G20" s="35" t="s">
        <v>35</v>
      </c>
      <c r="H20" s="36" t="s">
        <v>36</v>
      </c>
      <c r="I20" s="31"/>
      <c r="J20" s="37" t="s">
        <v>37</v>
      </c>
      <c r="K20" s="37" t="s">
        <v>38</v>
      </c>
      <c r="L20" s="37" t="s">
        <v>39</v>
      </c>
      <c r="M20" s="8"/>
      <c r="N20" s="8"/>
      <c r="O20" s="37" t="s">
        <v>40</v>
      </c>
      <c r="P20" s="37" t="s">
        <v>41</v>
      </c>
      <c r="S20" s="67"/>
    </row>
    <row r="21" spans="1:21" x14ac:dyDescent="0.25">
      <c r="A21" s="68"/>
      <c r="B21" s="56"/>
      <c r="C21" s="56"/>
      <c r="D21" s="56"/>
      <c r="E21" s="56"/>
      <c r="F21" s="38">
        <f t="shared" ref="F21:F52" si="0">(B21)*$I$8</f>
        <v>0</v>
      </c>
      <c r="G21" s="69"/>
      <c r="H21" s="70"/>
      <c r="I21" s="31"/>
      <c r="J21" s="71"/>
      <c r="K21" s="71"/>
      <c r="L21" s="71"/>
      <c r="M21" s="8"/>
      <c r="N21" s="8"/>
      <c r="O21" s="72"/>
      <c r="P21" s="72"/>
      <c r="S21" s="73"/>
      <c r="T21" s="73"/>
    </row>
    <row r="22" spans="1:21" x14ac:dyDescent="0.25">
      <c r="A22" s="74"/>
      <c r="B22" s="56"/>
      <c r="C22" s="56"/>
      <c r="D22" s="56"/>
      <c r="E22" s="56"/>
      <c r="F22" s="38">
        <f t="shared" si="0"/>
        <v>0</v>
      </c>
      <c r="G22" s="69"/>
      <c r="H22" s="70"/>
      <c r="I22" s="31"/>
      <c r="J22" s="71"/>
      <c r="K22" s="71"/>
      <c r="L22" s="71"/>
      <c r="M22" s="8"/>
      <c r="N22" s="8"/>
      <c r="O22" s="72"/>
      <c r="P22" s="72"/>
      <c r="S22" s="73"/>
      <c r="T22" s="73"/>
    </row>
    <row r="23" spans="1:21" x14ac:dyDescent="0.25">
      <c r="A23" s="68"/>
      <c r="B23" s="56"/>
      <c r="C23" s="56"/>
      <c r="D23" s="56"/>
      <c r="E23" s="56"/>
      <c r="F23" s="38">
        <f t="shared" si="0"/>
        <v>0</v>
      </c>
      <c r="G23" s="69"/>
      <c r="H23" s="70"/>
      <c r="I23" s="39"/>
      <c r="J23" s="71"/>
      <c r="K23" s="71"/>
      <c r="L23" s="71"/>
      <c r="M23" s="8"/>
      <c r="N23" s="8"/>
      <c r="O23" s="72"/>
      <c r="P23" s="72"/>
      <c r="S23" s="75"/>
      <c r="T23" s="73"/>
    </row>
    <row r="24" spans="1:21" x14ac:dyDescent="0.25">
      <c r="A24" s="68"/>
      <c r="B24" s="56"/>
      <c r="C24" s="56"/>
      <c r="D24" s="56"/>
      <c r="E24" s="56"/>
      <c r="F24" s="38">
        <f t="shared" si="0"/>
        <v>0</v>
      </c>
      <c r="G24" s="69"/>
      <c r="H24" s="70"/>
      <c r="I24" s="31"/>
      <c r="J24" s="71"/>
      <c r="K24" s="71"/>
      <c r="L24" s="71"/>
      <c r="M24" s="8"/>
      <c r="N24" s="8"/>
      <c r="O24" s="72"/>
      <c r="P24" s="72"/>
      <c r="S24" s="75"/>
      <c r="T24" s="73"/>
    </row>
    <row r="25" spans="1:21" x14ac:dyDescent="0.25">
      <c r="A25" s="68"/>
      <c r="B25" s="56"/>
      <c r="C25" s="56"/>
      <c r="D25" s="56"/>
      <c r="E25" s="56"/>
      <c r="F25" s="38">
        <f t="shared" si="0"/>
        <v>0</v>
      </c>
      <c r="G25" s="69"/>
      <c r="H25" s="70"/>
      <c r="I25" s="39"/>
      <c r="J25" s="71"/>
      <c r="K25" s="71"/>
      <c r="L25" s="71"/>
      <c r="M25" s="8"/>
      <c r="N25" s="8"/>
      <c r="O25" s="72"/>
      <c r="P25" s="72"/>
      <c r="S25" s="73"/>
      <c r="T25" s="73"/>
    </row>
    <row r="26" spans="1:21" x14ac:dyDescent="0.25">
      <c r="A26" s="68"/>
      <c r="B26" s="56"/>
      <c r="C26" s="56"/>
      <c r="D26" s="56"/>
      <c r="E26" s="56"/>
      <c r="F26" s="38">
        <f t="shared" si="0"/>
        <v>0</v>
      </c>
      <c r="G26" s="69"/>
      <c r="H26" s="70"/>
      <c r="I26" s="31"/>
      <c r="J26" s="71"/>
      <c r="K26" s="71"/>
      <c r="L26" s="71"/>
      <c r="M26" s="8"/>
      <c r="N26" s="8"/>
      <c r="O26" s="72"/>
      <c r="P26" s="72"/>
      <c r="S26" s="73"/>
      <c r="T26" s="73"/>
    </row>
    <row r="27" spans="1:21" x14ac:dyDescent="0.25">
      <c r="A27" s="68"/>
      <c r="B27" s="56"/>
      <c r="C27" s="56"/>
      <c r="D27" s="56"/>
      <c r="E27" s="56"/>
      <c r="F27" s="38">
        <f t="shared" si="0"/>
        <v>0</v>
      </c>
      <c r="G27" s="69"/>
      <c r="H27" s="70"/>
      <c r="I27" s="39"/>
      <c r="J27" s="71"/>
      <c r="K27" s="71"/>
      <c r="L27" s="71"/>
      <c r="M27" s="8"/>
      <c r="N27" s="8"/>
      <c r="O27" s="72"/>
      <c r="P27" s="72"/>
      <c r="S27" s="73"/>
      <c r="T27" s="73"/>
    </row>
    <row r="28" spans="1:21" x14ac:dyDescent="0.25">
      <c r="A28" s="68"/>
      <c r="B28" s="56"/>
      <c r="C28" s="56"/>
      <c r="D28" s="56"/>
      <c r="E28" s="56"/>
      <c r="F28" s="38">
        <f t="shared" si="0"/>
        <v>0</v>
      </c>
      <c r="G28" s="69"/>
      <c r="H28" s="70"/>
      <c r="I28" s="39"/>
      <c r="J28" s="71"/>
      <c r="K28" s="71"/>
      <c r="L28" s="71"/>
      <c r="M28" s="8"/>
      <c r="N28" s="8"/>
      <c r="O28" s="72"/>
      <c r="P28" s="72"/>
      <c r="S28" s="73"/>
      <c r="T28" s="73"/>
    </row>
    <row r="29" spans="1:21" x14ac:dyDescent="0.25">
      <c r="A29" s="68"/>
      <c r="B29" s="56"/>
      <c r="C29" s="56"/>
      <c r="D29" s="56"/>
      <c r="E29" s="56"/>
      <c r="F29" s="38">
        <f t="shared" si="0"/>
        <v>0</v>
      </c>
      <c r="G29" s="69"/>
      <c r="H29" s="70"/>
      <c r="I29" s="31"/>
      <c r="J29" s="71"/>
      <c r="K29" s="71"/>
      <c r="L29" s="71"/>
      <c r="M29" s="8"/>
      <c r="N29" s="8"/>
      <c r="O29" s="72"/>
      <c r="P29" s="72"/>
      <c r="S29" s="73"/>
      <c r="T29" s="73"/>
    </row>
    <row r="30" spans="1:21" x14ac:dyDescent="0.25">
      <c r="A30" s="68"/>
      <c r="B30" s="56"/>
      <c r="C30" s="56"/>
      <c r="D30" s="56"/>
      <c r="E30" s="56"/>
      <c r="F30" s="38">
        <f t="shared" si="0"/>
        <v>0</v>
      </c>
      <c r="G30" s="69"/>
      <c r="H30" s="70"/>
      <c r="I30" s="31"/>
      <c r="J30" s="71"/>
      <c r="K30" s="71"/>
      <c r="L30" s="71"/>
      <c r="M30" s="8"/>
      <c r="N30" s="8"/>
      <c r="O30" s="72"/>
      <c r="P30" s="72"/>
      <c r="S30" s="73"/>
      <c r="T30" s="73"/>
    </row>
    <row r="31" spans="1:21" x14ac:dyDescent="0.25">
      <c r="A31" s="68"/>
      <c r="B31" s="56"/>
      <c r="C31" s="56"/>
      <c r="D31" s="56"/>
      <c r="E31" s="56"/>
      <c r="F31" s="38">
        <f t="shared" si="0"/>
        <v>0</v>
      </c>
      <c r="G31" s="69"/>
      <c r="H31" s="70"/>
      <c r="I31" s="31"/>
      <c r="J31" s="71"/>
      <c r="K31" s="71"/>
      <c r="L31" s="71"/>
      <c r="M31" s="8"/>
      <c r="N31" s="8"/>
      <c r="O31" s="72"/>
      <c r="P31" s="72"/>
      <c r="S31" s="73"/>
      <c r="T31" s="73"/>
    </row>
    <row r="32" spans="1:21" x14ac:dyDescent="0.25">
      <c r="A32" s="68"/>
      <c r="B32" s="56"/>
      <c r="C32" s="56"/>
      <c r="D32" s="56"/>
      <c r="E32" s="56"/>
      <c r="F32" s="38">
        <f t="shared" si="0"/>
        <v>0</v>
      </c>
      <c r="G32" s="69"/>
      <c r="H32" s="70"/>
      <c r="I32" s="31"/>
      <c r="J32" s="71"/>
      <c r="K32" s="71"/>
      <c r="L32" s="71"/>
      <c r="M32" s="8"/>
      <c r="N32" s="8"/>
      <c r="O32" s="72"/>
      <c r="P32" s="72"/>
    </row>
    <row r="33" spans="1:17" x14ac:dyDescent="0.25">
      <c r="A33" s="68"/>
      <c r="B33" s="56"/>
      <c r="C33" s="56"/>
      <c r="D33" s="56"/>
      <c r="E33" s="56"/>
      <c r="F33" s="38">
        <f t="shared" si="0"/>
        <v>0</v>
      </c>
      <c r="G33" s="69"/>
      <c r="H33" s="70"/>
      <c r="I33" s="31"/>
      <c r="J33" s="71"/>
      <c r="K33" s="71"/>
      <c r="L33" s="71"/>
      <c r="M33" s="31"/>
      <c r="N33" s="31"/>
      <c r="O33" s="72"/>
      <c r="P33" s="72"/>
    </row>
    <row r="34" spans="1:17" x14ac:dyDescent="0.25">
      <c r="A34" s="68"/>
      <c r="B34" s="56"/>
      <c r="C34" s="56"/>
      <c r="D34" s="56"/>
      <c r="E34" s="56"/>
      <c r="F34" s="38">
        <f t="shared" si="0"/>
        <v>0</v>
      </c>
      <c r="G34" s="69"/>
      <c r="H34" s="70"/>
      <c r="I34" s="31"/>
      <c r="J34" s="71"/>
      <c r="K34" s="71"/>
      <c r="L34" s="71"/>
      <c r="M34" s="31"/>
      <c r="N34" s="31"/>
      <c r="O34" s="72"/>
      <c r="P34" s="72"/>
    </row>
    <row r="35" spans="1:17" x14ac:dyDescent="0.25">
      <c r="A35" s="68"/>
      <c r="B35" s="56"/>
      <c r="C35" s="56"/>
      <c r="D35" s="56"/>
      <c r="E35" s="56"/>
      <c r="F35" s="38">
        <f t="shared" si="0"/>
        <v>0</v>
      </c>
      <c r="G35" s="69"/>
      <c r="H35" s="70"/>
      <c r="I35" s="31"/>
      <c r="J35" s="71"/>
      <c r="K35" s="71"/>
      <c r="L35" s="71"/>
      <c r="M35" s="31"/>
      <c r="N35" s="31"/>
      <c r="O35" s="72"/>
      <c r="P35" s="72"/>
    </row>
    <row r="36" spans="1:17" x14ac:dyDescent="0.25">
      <c r="A36" s="68"/>
      <c r="B36" s="56"/>
      <c r="C36" s="56"/>
      <c r="D36" s="56"/>
      <c r="E36" s="56"/>
      <c r="F36" s="38">
        <f t="shared" si="0"/>
        <v>0</v>
      </c>
      <c r="G36" s="69"/>
      <c r="H36" s="70"/>
      <c r="I36" s="31"/>
      <c r="J36" s="71"/>
      <c r="K36" s="71"/>
      <c r="L36" s="71"/>
      <c r="M36" s="31"/>
      <c r="N36" s="31"/>
      <c r="O36" s="72"/>
      <c r="P36" s="72"/>
    </row>
    <row r="37" spans="1:17" x14ac:dyDescent="0.25">
      <c r="A37" s="68"/>
      <c r="B37" s="56"/>
      <c r="C37" s="56"/>
      <c r="D37" s="56"/>
      <c r="E37" s="56"/>
      <c r="F37" s="38">
        <f t="shared" si="0"/>
        <v>0</v>
      </c>
      <c r="G37" s="69"/>
      <c r="H37" s="70"/>
      <c r="I37" s="31"/>
      <c r="J37" s="71"/>
      <c r="K37" s="71"/>
      <c r="L37" s="71"/>
      <c r="M37" s="31"/>
      <c r="N37" s="31"/>
      <c r="O37" s="72"/>
      <c r="P37" s="72"/>
    </row>
    <row r="38" spans="1:17" x14ac:dyDescent="0.25">
      <c r="A38" s="68"/>
      <c r="B38" s="56"/>
      <c r="C38" s="56"/>
      <c r="D38" s="56"/>
      <c r="E38" s="56"/>
      <c r="F38" s="38">
        <f t="shared" si="0"/>
        <v>0</v>
      </c>
      <c r="G38" s="69"/>
      <c r="H38" s="70"/>
      <c r="I38" s="31"/>
      <c r="J38" s="71"/>
      <c r="K38" s="71"/>
      <c r="L38" s="71"/>
      <c r="M38" s="31"/>
      <c r="N38" s="31"/>
      <c r="O38" s="72"/>
      <c r="P38" s="72"/>
    </row>
    <row r="39" spans="1:17" x14ac:dyDescent="0.25">
      <c r="A39" s="68"/>
      <c r="B39" s="56"/>
      <c r="C39" s="56"/>
      <c r="D39" s="56"/>
      <c r="E39" s="56"/>
      <c r="F39" s="38">
        <f t="shared" si="0"/>
        <v>0</v>
      </c>
      <c r="G39" s="69"/>
      <c r="H39" s="70"/>
      <c r="I39" s="31"/>
      <c r="J39" s="71"/>
      <c r="K39" s="71"/>
      <c r="L39" s="71"/>
      <c r="M39" s="31"/>
      <c r="N39" s="31"/>
      <c r="O39" s="72"/>
      <c r="P39" s="72"/>
    </row>
    <row r="40" spans="1:17" x14ac:dyDescent="0.25">
      <c r="A40" s="68"/>
      <c r="B40" s="56"/>
      <c r="C40" s="56"/>
      <c r="D40" s="56"/>
      <c r="E40" s="56"/>
      <c r="F40" s="38">
        <f t="shared" si="0"/>
        <v>0</v>
      </c>
      <c r="G40" s="69"/>
      <c r="H40" s="70"/>
      <c r="I40" s="31"/>
      <c r="J40" s="71"/>
      <c r="K40" s="71"/>
      <c r="L40" s="71"/>
      <c r="M40" s="31"/>
      <c r="N40" s="31"/>
      <c r="O40" s="72"/>
      <c r="P40" s="72"/>
    </row>
    <row r="41" spans="1:17" x14ac:dyDescent="0.25">
      <c r="A41" s="68"/>
      <c r="B41" s="56"/>
      <c r="C41" s="56"/>
      <c r="D41" s="56"/>
      <c r="E41" s="56"/>
      <c r="F41" s="38">
        <f t="shared" si="0"/>
        <v>0</v>
      </c>
      <c r="G41" s="69"/>
      <c r="H41" s="70"/>
      <c r="I41" s="31"/>
      <c r="J41" s="71"/>
      <c r="K41" s="71"/>
      <c r="L41" s="71"/>
      <c r="M41" s="31"/>
      <c r="N41" s="31"/>
      <c r="O41" s="72"/>
      <c r="P41" s="72"/>
    </row>
    <row r="42" spans="1:17" x14ac:dyDescent="0.25">
      <c r="A42" s="68"/>
      <c r="B42" s="56"/>
      <c r="C42" s="56"/>
      <c r="D42" s="56"/>
      <c r="E42" s="56"/>
      <c r="F42" s="38">
        <f t="shared" si="0"/>
        <v>0</v>
      </c>
      <c r="G42" s="69"/>
      <c r="H42" s="70"/>
      <c r="I42" s="31"/>
      <c r="J42" s="71"/>
      <c r="K42" s="71"/>
      <c r="L42" s="71"/>
      <c r="M42" s="31"/>
      <c r="N42" s="31"/>
      <c r="O42" s="72"/>
      <c r="P42" s="72"/>
    </row>
    <row r="43" spans="1:17" x14ac:dyDescent="0.25">
      <c r="A43" s="68"/>
      <c r="B43" s="56"/>
      <c r="C43" s="56"/>
      <c r="D43" s="56"/>
      <c r="E43" s="56"/>
      <c r="F43" s="38">
        <f t="shared" si="0"/>
        <v>0</v>
      </c>
      <c r="G43" s="69"/>
      <c r="H43" s="70"/>
      <c r="I43" s="31"/>
      <c r="J43" s="71"/>
      <c r="K43" s="71"/>
      <c r="L43" s="71"/>
      <c r="M43" s="31"/>
      <c r="N43" s="31"/>
      <c r="O43" s="72"/>
      <c r="P43" s="72"/>
    </row>
    <row r="44" spans="1:17" x14ac:dyDescent="0.25">
      <c r="A44" s="68"/>
      <c r="B44" s="56"/>
      <c r="C44" s="56"/>
      <c r="D44" s="56"/>
      <c r="E44" s="56"/>
      <c r="F44" s="38">
        <f t="shared" si="0"/>
        <v>0</v>
      </c>
      <c r="G44" s="69"/>
      <c r="H44" s="70"/>
      <c r="I44" s="31"/>
      <c r="J44" s="71"/>
      <c r="K44" s="71"/>
      <c r="L44" s="71"/>
      <c r="M44" s="31"/>
      <c r="N44" s="31"/>
      <c r="O44" s="72"/>
      <c r="P44" s="72"/>
    </row>
    <row r="45" spans="1:17" x14ac:dyDescent="0.25">
      <c r="A45" s="68"/>
      <c r="B45" s="56"/>
      <c r="C45" s="56"/>
      <c r="D45" s="56"/>
      <c r="E45" s="56"/>
      <c r="F45" s="38">
        <f t="shared" si="0"/>
        <v>0</v>
      </c>
      <c r="G45" s="69"/>
      <c r="H45" s="70"/>
      <c r="I45" s="31"/>
      <c r="J45" s="71"/>
      <c r="K45" s="71"/>
      <c r="L45" s="71"/>
      <c r="M45" s="31"/>
      <c r="N45" s="31"/>
      <c r="O45" s="72"/>
      <c r="P45" s="72"/>
    </row>
    <row r="46" spans="1:17" x14ac:dyDescent="0.25">
      <c r="A46" s="68"/>
      <c r="B46" s="56"/>
      <c r="C46" s="56"/>
      <c r="D46" s="56"/>
      <c r="E46" s="56"/>
      <c r="F46" s="38">
        <f t="shared" si="0"/>
        <v>0</v>
      </c>
      <c r="G46" s="69"/>
      <c r="H46" s="70"/>
      <c r="I46" s="31"/>
      <c r="J46" s="71"/>
      <c r="K46" s="71"/>
      <c r="L46" s="71"/>
      <c r="M46" s="31"/>
      <c r="N46" s="31"/>
      <c r="O46" s="72"/>
      <c r="P46" s="72"/>
      <c r="Q46" s="66"/>
    </row>
    <row r="47" spans="1:17" x14ac:dyDescent="0.25">
      <c r="A47" s="68"/>
      <c r="B47" s="56"/>
      <c r="C47" s="56"/>
      <c r="D47" s="56"/>
      <c r="E47" s="56"/>
      <c r="F47" s="38">
        <f t="shared" si="0"/>
        <v>0</v>
      </c>
      <c r="G47" s="69"/>
      <c r="H47" s="70"/>
      <c r="I47" s="31"/>
      <c r="J47" s="71"/>
      <c r="K47" s="71"/>
      <c r="L47" s="71"/>
      <c r="M47" s="31"/>
      <c r="N47" s="31"/>
      <c r="O47" s="72"/>
      <c r="P47" s="72"/>
      <c r="Q47" s="66"/>
    </row>
    <row r="48" spans="1:17" x14ac:dyDescent="0.25">
      <c r="A48" s="68"/>
      <c r="B48" s="56"/>
      <c r="C48" s="56"/>
      <c r="D48" s="56"/>
      <c r="E48" s="56"/>
      <c r="F48" s="38">
        <f t="shared" si="0"/>
        <v>0</v>
      </c>
      <c r="G48" s="69"/>
      <c r="H48" s="70"/>
      <c r="I48" s="31"/>
      <c r="J48" s="71"/>
      <c r="K48" s="71"/>
      <c r="L48" s="71"/>
      <c r="M48" s="31"/>
      <c r="N48" s="31"/>
      <c r="O48" s="72"/>
      <c r="P48" s="72"/>
      <c r="Q48" s="66"/>
    </row>
    <row r="49" spans="1:17" x14ac:dyDescent="0.25">
      <c r="A49" s="68"/>
      <c r="B49" s="56"/>
      <c r="C49" s="56"/>
      <c r="D49" s="56"/>
      <c r="E49" s="56"/>
      <c r="F49" s="38">
        <f t="shared" si="0"/>
        <v>0</v>
      </c>
      <c r="G49" s="69"/>
      <c r="H49" s="70"/>
      <c r="I49" s="31"/>
      <c r="J49" s="71"/>
      <c r="K49" s="71"/>
      <c r="L49" s="71"/>
      <c r="M49" s="31"/>
      <c r="N49" s="31"/>
      <c r="O49" s="72"/>
      <c r="P49" s="72"/>
      <c r="Q49" s="66"/>
    </row>
    <row r="50" spans="1:17" x14ac:dyDescent="0.25">
      <c r="A50" s="68"/>
      <c r="B50" s="56"/>
      <c r="C50" s="56"/>
      <c r="D50" s="56"/>
      <c r="E50" s="56"/>
      <c r="F50" s="38">
        <f t="shared" si="0"/>
        <v>0</v>
      </c>
      <c r="G50" s="69"/>
      <c r="H50" s="70"/>
      <c r="I50" s="31"/>
      <c r="J50" s="71"/>
      <c r="K50" s="71"/>
      <c r="L50" s="71"/>
      <c r="M50" s="31"/>
      <c r="N50" s="31"/>
      <c r="O50" s="72"/>
      <c r="P50" s="72"/>
      <c r="Q50" s="66"/>
    </row>
    <row r="51" spans="1:17" x14ac:dyDescent="0.25">
      <c r="A51" s="68"/>
      <c r="B51" s="56"/>
      <c r="C51" s="56"/>
      <c r="D51" s="56"/>
      <c r="E51" s="56"/>
      <c r="F51" s="38">
        <f t="shared" si="0"/>
        <v>0</v>
      </c>
      <c r="G51" s="69"/>
      <c r="H51" s="70"/>
      <c r="I51" s="31"/>
      <c r="J51" s="71"/>
      <c r="K51" s="71"/>
      <c r="L51" s="71"/>
      <c r="M51" s="31"/>
      <c r="N51" s="31"/>
      <c r="O51" s="72"/>
      <c r="P51" s="72"/>
      <c r="Q51" s="66"/>
    </row>
    <row r="52" spans="1:17" x14ac:dyDescent="0.25">
      <c r="A52" s="68"/>
      <c r="B52" s="56"/>
      <c r="C52" s="56"/>
      <c r="D52" s="56"/>
      <c r="E52" s="56"/>
      <c r="F52" s="38">
        <f t="shared" si="0"/>
        <v>0</v>
      </c>
      <c r="G52" s="69"/>
      <c r="H52" s="70"/>
      <c r="I52" s="31"/>
      <c r="J52" s="71"/>
      <c r="K52" s="71"/>
      <c r="L52" s="71"/>
      <c r="M52" s="31"/>
      <c r="N52" s="31"/>
      <c r="O52" s="72"/>
      <c r="P52" s="72"/>
      <c r="Q52" s="66"/>
    </row>
    <row r="53" spans="1:17" x14ac:dyDescent="0.25">
      <c r="A53" s="68"/>
      <c r="B53" s="56"/>
      <c r="C53" s="56"/>
      <c r="D53" s="56"/>
      <c r="E53" s="56"/>
      <c r="F53" s="38">
        <f t="shared" ref="F53:F84" si="1">(B53)*$I$8</f>
        <v>0</v>
      </c>
      <c r="G53" s="69"/>
      <c r="H53" s="70"/>
      <c r="I53" s="31"/>
      <c r="J53" s="71"/>
      <c r="K53" s="71"/>
      <c r="L53" s="71"/>
      <c r="M53" s="31"/>
      <c r="N53" s="31"/>
      <c r="O53" s="72"/>
      <c r="P53" s="72"/>
      <c r="Q53" s="66"/>
    </row>
    <row r="54" spans="1:17" x14ac:dyDescent="0.25">
      <c r="A54" s="68"/>
      <c r="B54" s="56"/>
      <c r="C54" s="56"/>
      <c r="D54" s="56"/>
      <c r="E54" s="56"/>
      <c r="F54" s="38">
        <f t="shared" si="1"/>
        <v>0</v>
      </c>
      <c r="G54" s="69"/>
      <c r="H54" s="70"/>
      <c r="I54" s="31"/>
      <c r="J54" s="71"/>
      <c r="K54" s="71"/>
      <c r="L54" s="71"/>
      <c r="M54" s="31"/>
      <c r="N54" s="31"/>
      <c r="O54" s="72"/>
      <c r="P54" s="72"/>
      <c r="Q54" s="66"/>
    </row>
    <row r="55" spans="1:17" x14ac:dyDescent="0.25">
      <c r="A55" s="68"/>
      <c r="B55" s="56"/>
      <c r="C55" s="56"/>
      <c r="D55" s="56"/>
      <c r="E55" s="56"/>
      <c r="F55" s="38">
        <f t="shared" si="1"/>
        <v>0</v>
      </c>
      <c r="G55" s="69"/>
      <c r="H55" s="70"/>
      <c r="I55" s="31"/>
      <c r="J55" s="71"/>
      <c r="K55" s="71"/>
      <c r="L55" s="71"/>
      <c r="M55" s="31"/>
      <c r="N55" s="31"/>
      <c r="O55" s="72"/>
      <c r="P55" s="72"/>
      <c r="Q55" s="66"/>
    </row>
    <row r="56" spans="1:17" x14ac:dyDescent="0.25">
      <c r="A56" s="68"/>
      <c r="B56" s="56"/>
      <c r="C56" s="56"/>
      <c r="D56" s="56"/>
      <c r="E56" s="56"/>
      <c r="F56" s="38">
        <f t="shared" si="1"/>
        <v>0</v>
      </c>
      <c r="G56" s="69"/>
      <c r="H56" s="70"/>
      <c r="I56" s="31"/>
      <c r="J56" s="71"/>
      <c r="K56" s="71"/>
      <c r="L56" s="71"/>
      <c r="M56" s="31"/>
      <c r="N56" s="31"/>
      <c r="O56" s="72"/>
      <c r="P56" s="72"/>
      <c r="Q56" s="66"/>
    </row>
    <row r="57" spans="1:17" x14ac:dyDescent="0.25">
      <c r="A57" s="68"/>
      <c r="B57" s="56"/>
      <c r="C57" s="56"/>
      <c r="D57" s="56"/>
      <c r="E57" s="56"/>
      <c r="F57" s="38">
        <f t="shared" si="1"/>
        <v>0</v>
      </c>
      <c r="G57" s="69"/>
      <c r="H57" s="70"/>
      <c r="I57" s="31"/>
      <c r="J57" s="71"/>
      <c r="K57" s="71"/>
      <c r="L57" s="71"/>
      <c r="M57" s="31"/>
      <c r="N57" s="31"/>
      <c r="O57" s="72"/>
      <c r="P57" s="72"/>
      <c r="Q57" s="66"/>
    </row>
    <row r="58" spans="1:17" x14ac:dyDescent="0.25">
      <c r="A58" s="68"/>
      <c r="B58" s="56"/>
      <c r="C58" s="56"/>
      <c r="D58" s="56"/>
      <c r="E58" s="56"/>
      <c r="F58" s="38">
        <f t="shared" si="1"/>
        <v>0</v>
      </c>
      <c r="G58" s="69"/>
      <c r="H58" s="70"/>
      <c r="I58" s="31"/>
      <c r="J58" s="71"/>
      <c r="K58" s="76"/>
      <c r="L58" s="71"/>
      <c r="M58" s="31"/>
      <c r="N58" s="31"/>
      <c r="O58" s="72"/>
      <c r="P58" s="72"/>
      <c r="Q58" s="66"/>
    </row>
    <row r="59" spans="1:17" x14ac:dyDescent="0.25">
      <c r="A59" s="68"/>
      <c r="B59" s="56"/>
      <c r="C59" s="56"/>
      <c r="D59" s="56"/>
      <c r="E59" s="56"/>
      <c r="F59" s="38">
        <f t="shared" si="1"/>
        <v>0</v>
      </c>
      <c r="G59" s="69"/>
      <c r="H59" s="70"/>
      <c r="I59" s="31"/>
      <c r="J59" s="71"/>
      <c r="K59" s="71"/>
      <c r="L59" s="71"/>
      <c r="M59" s="31"/>
      <c r="N59" s="31"/>
      <c r="O59" s="72"/>
      <c r="P59" s="72"/>
      <c r="Q59" s="66"/>
    </row>
    <row r="60" spans="1:17" x14ac:dyDescent="0.25">
      <c r="A60" s="68"/>
      <c r="B60" s="56"/>
      <c r="C60" s="56"/>
      <c r="D60" s="56"/>
      <c r="E60" s="56"/>
      <c r="F60" s="38">
        <f t="shared" si="1"/>
        <v>0</v>
      </c>
      <c r="G60" s="69"/>
      <c r="H60" s="70"/>
      <c r="I60" s="31"/>
      <c r="J60" s="71"/>
      <c r="K60" s="71"/>
      <c r="L60" s="71"/>
      <c r="M60" s="31"/>
      <c r="N60" s="31"/>
      <c r="O60" s="72"/>
      <c r="P60" s="72"/>
      <c r="Q60" s="66"/>
    </row>
    <row r="61" spans="1:17" x14ac:dyDescent="0.25">
      <c r="A61" s="68"/>
      <c r="B61" s="56"/>
      <c r="C61" s="56"/>
      <c r="D61" s="56"/>
      <c r="E61" s="56"/>
      <c r="F61" s="38">
        <f t="shared" si="1"/>
        <v>0</v>
      </c>
      <c r="G61" s="69"/>
      <c r="H61" s="70"/>
      <c r="I61" s="31"/>
      <c r="J61" s="71"/>
      <c r="K61" s="71"/>
      <c r="L61" s="71"/>
      <c r="M61" s="31"/>
      <c r="N61" s="31"/>
      <c r="O61" s="72"/>
      <c r="P61" s="72"/>
      <c r="Q61" s="66"/>
    </row>
    <row r="62" spans="1:17" x14ac:dyDescent="0.25">
      <c r="A62" s="68"/>
      <c r="B62" s="56"/>
      <c r="C62" s="56"/>
      <c r="D62" s="56"/>
      <c r="E62" s="56"/>
      <c r="F62" s="38">
        <f t="shared" si="1"/>
        <v>0</v>
      </c>
      <c r="G62" s="69"/>
      <c r="H62" s="70"/>
      <c r="I62" s="31"/>
      <c r="J62" s="71"/>
      <c r="K62" s="71"/>
      <c r="L62" s="71"/>
      <c r="M62" s="31"/>
      <c r="N62" s="31"/>
      <c r="O62" s="72"/>
      <c r="P62" s="72"/>
      <c r="Q62" s="66"/>
    </row>
    <row r="63" spans="1:17" x14ac:dyDescent="0.25">
      <c r="A63" s="68"/>
      <c r="B63" s="56"/>
      <c r="C63" s="56"/>
      <c r="D63" s="56"/>
      <c r="E63" s="56"/>
      <c r="F63" s="38">
        <f t="shared" si="1"/>
        <v>0</v>
      </c>
      <c r="G63" s="69"/>
      <c r="H63" s="70"/>
      <c r="I63" s="31"/>
      <c r="J63" s="71"/>
      <c r="K63" s="71"/>
      <c r="L63" s="71"/>
      <c r="M63" s="31"/>
      <c r="N63" s="31"/>
      <c r="O63" s="72"/>
      <c r="P63" s="72"/>
      <c r="Q63" s="66"/>
    </row>
    <row r="64" spans="1:17" x14ac:dyDescent="0.25">
      <c r="A64" s="68"/>
      <c r="B64" s="56"/>
      <c r="C64" s="56"/>
      <c r="D64" s="56"/>
      <c r="E64" s="56"/>
      <c r="F64" s="38">
        <f t="shared" si="1"/>
        <v>0</v>
      </c>
      <c r="G64" s="69"/>
      <c r="H64" s="70"/>
      <c r="I64" s="31"/>
      <c r="J64" s="71"/>
      <c r="K64" s="71"/>
      <c r="L64" s="71"/>
      <c r="M64" s="31"/>
      <c r="N64" s="31"/>
      <c r="O64" s="72"/>
      <c r="P64" s="72"/>
      <c r="Q64" s="66"/>
    </row>
    <row r="65" spans="1:17" x14ac:dyDescent="0.25">
      <c r="A65" s="68"/>
      <c r="B65" s="56"/>
      <c r="C65" s="56"/>
      <c r="D65" s="56"/>
      <c r="E65" s="56"/>
      <c r="F65" s="38">
        <f t="shared" si="1"/>
        <v>0</v>
      </c>
      <c r="G65" s="69"/>
      <c r="H65" s="70"/>
      <c r="I65" s="31"/>
      <c r="J65" s="71"/>
      <c r="K65" s="71"/>
      <c r="L65" s="71"/>
      <c r="M65" s="31"/>
      <c r="N65" s="31"/>
      <c r="O65" s="72"/>
      <c r="P65" s="72"/>
      <c r="Q65" s="66"/>
    </row>
    <row r="66" spans="1:17" x14ac:dyDescent="0.25">
      <c r="A66" s="68"/>
      <c r="B66" s="56"/>
      <c r="C66" s="56"/>
      <c r="D66" s="56"/>
      <c r="E66" s="56"/>
      <c r="F66" s="38">
        <f t="shared" si="1"/>
        <v>0</v>
      </c>
      <c r="G66" s="69"/>
      <c r="H66" s="70"/>
      <c r="I66" s="31"/>
      <c r="J66" s="71"/>
      <c r="K66" s="71"/>
      <c r="L66" s="71"/>
      <c r="M66" s="31"/>
      <c r="N66" s="31"/>
      <c r="O66" s="72"/>
      <c r="P66" s="72"/>
      <c r="Q66" s="66"/>
    </row>
    <row r="67" spans="1:17" x14ac:dyDescent="0.25">
      <c r="A67" s="68"/>
      <c r="B67" s="56"/>
      <c r="C67" s="56"/>
      <c r="D67" s="56"/>
      <c r="E67" s="56"/>
      <c r="F67" s="38">
        <f t="shared" si="1"/>
        <v>0</v>
      </c>
      <c r="G67" s="69"/>
      <c r="H67" s="70"/>
      <c r="I67" s="31"/>
      <c r="J67" s="71"/>
      <c r="K67" s="71"/>
      <c r="L67" s="71"/>
      <c r="M67" s="31"/>
      <c r="N67" s="31"/>
      <c r="O67" s="72"/>
      <c r="P67" s="72"/>
      <c r="Q67" s="66"/>
    </row>
    <row r="68" spans="1:17" x14ac:dyDescent="0.25">
      <c r="A68" s="68"/>
      <c r="B68" s="56"/>
      <c r="C68" s="56"/>
      <c r="D68" s="56"/>
      <c r="E68" s="56"/>
      <c r="F68" s="38">
        <f t="shared" si="1"/>
        <v>0</v>
      </c>
      <c r="G68" s="69"/>
      <c r="H68" s="70"/>
      <c r="I68" s="31"/>
      <c r="J68" s="40" t="s">
        <v>58</v>
      </c>
      <c r="K68" s="40"/>
      <c r="L68" s="41">
        <f>SUM(L21:L67)*(1+$I$8)</f>
        <v>0</v>
      </c>
      <c r="M68" s="31"/>
      <c r="N68" s="40" t="s">
        <v>55</v>
      </c>
      <c r="O68" s="41">
        <f>SUM(O21:O67)</f>
        <v>0</v>
      </c>
      <c r="P68" s="41">
        <f>SUM(P21:P67)</f>
        <v>0</v>
      </c>
      <c r="Q68" s="66"/>
    </row>
    <row r="69" spans="1:17" x14ac:dyDescent="0.25">
      <c r="A69" s="68"/>
      <c r="B69" s="56"/>
      <c r="C69" s="56"/>
      <c r="D69" s="56"/>
      <c r="E69" s="56"/>
      <c r="F69" s="38">
        <f t="shared" si="1"/>
        <v>0</v>
      </c>
      <c r="G69" s="69"/>
      <c r="H69" s="70"/>
      <c r="I69" s="31"/>
      <c r="J69" s="8"/>
      <c r="K69" s="8"/>
      <c r="L69" s="8"/>
      <c r="M69" s="31"/>
      <c r="N69" s="31"/>
      <c r="O69" s="8"/>
      <c r="P69" s="8"/>
      <c r="Q69" s="66"/>
    </row>
    <row r="70" spans="1:17" x14ac:dyDescent="0.25">
      <c r="A70" s="68"/>
      <c r="B70" s="56"/>
      <c r="C70" s="56"/>
      <c r="D70" s="56"/>
      <c r="E70" s="56"/>
      <c r="F70" s="38">
        <f t="shared" si="1"/>
        <v>0</v>
      </c>
      <c r="G70" s="69"/>
      <c r="H70" s="70"/>
      <c r="I70" s="31"/>
      <c r="J70" s="8"/>
      <c r="K70" s="8"/>
      <c r="L70" s="8"/>
      <c r="M70" s="31"/>
      <c r="N70" s="31"/>
      <c r="O70" s="8"/>
      <c r="P70" s="8"/>
      <c r="Q70" s="66"/>
    </row>
    <row r="71" spans="1:17" x14ac:dyDescent="0.25">
      <c r="A71" s="68"/>
      <c r="B71" s="56"/>
      <c r="C71" s="56"/>
      <c r="D71" s="56"/>
      <c r="E71" s="56"/>
      <c r="F71" s="38">
        <f t="shared" si="1"/>
        <v>0</v>
      </c>
      <c r="G71" s="69"/>
      <c r="H71" s="70"/>
      <c r="I71" s="31"/>
      <c r="J71" s="8"/>
      <c r="K71" s="8"/>
      <c r="L71" s="8"/>
      <c r="M71" s="31"/>
      <c r="N71" s="31"/>
      <c r="O71" s="8"/>
      <c r="P71" s="8"/>
      <c r="Q71" s="66"/>
    </row>
    <row r="72" spans="1:17" x14ac:dyDescent="0.25">
      <c r="A72" s="68"/>
      <c r="B72" s="56"/>
      <c r="C72" s="56"/>
      <c r="D72" s="56"/>
      <c r="E72" s="56"/>
      <c r="F72" s="38">
        <f t="shared" si="1"/>
        <v>0</v>
      </c>
      <c r="G72" s="69"/>
      <c r="H72" s="70"/>
      <c r="I72" s="31"/>
      <c r="J72" s="8"/>
      <c r="K72" s="8"/>
      <c r="L72" s="8"/>
      <c r="M72" s="31"/>
      <c r="N72" s="31"/>
      <c r="O72" s="8"/>
      <c r="P72" s="8"/>
      <c r="Q72" s="66"/>
    </row>
    <row r="73" spans="1:17" x14ac:dyDescent="0.25">
      <c r="A73" s="68"/>
      <c r="B73" s="56"/>
      <c r="C73" s="56"/>
      <c r="D73" s="56"/>
      <c r="E73" s="56"/>
      <c r="F73" s="38">
        <f t="shared" si="1"/>
        <v>0</v>
      </c>
      <c r="G73" s="69"/>
      <c r="H73" s="70"/>
      <c r="I73" s="31"/>
      <c r="J73" s="8"/>
      <c r="K73" s="8"/>
      <c r="L73" s="8"/>
      <c r="M73" s="31"/>
      <c r="N73" s="31"/>
      <c r="O73" s="8"/>
      <c r="P73" s="8"/>
      <c r="Q73" s="66"/>
    </row>
    <row r="74" spans="1:17" x14ac:dyDescent="0.25">
      <c r="A74" s="68"/>
      <c r="B74" s="56"/>
      <c r="C74" s="56"/>
      <c r="D74" s="56"/>
      <c r="E74" s="56"/>
      <c r="F74" s="38">
        <f t="shared" si="1"/>
        <v>0</v>
      </c>
      <c r="G74" s="69"/>
      <c r="H74" s="70"/>
      <c r="I74" s="31"/>
      <c r="J74" s="8"/>
      <c r="K74" s="8"/>
      <c r="L74" s="8"/>
      <c r="M74" s="31"/>
      <c r="N74" s="31"/>
      <c r="O74" s="8"/>
      <c r="P74" s="8"/>
      <c r="Q74" s="66"/>
    </row>
    <row r="75" spans="1:17" x14ac:dyDescent="0.25">
      <c r="A75" s="68"/>
      <c r="B75" s="56"/>
      <c r="C75" s="56"/>
      <c r="D75" s="56"/>
      <c r="E75" s="56"/>
      <c r="F75" s="38">
        <f t="shared" si="1"/>
        <v>0</v>
      </c>
      <c r="G75" s="69"/>
      <c r="H75" s="70"/>
      <c r="I75" s="31"/>
      <c r="J75" s="8"/>
      <c r="K75" s="8"/>
      <c r="L75" s="8"/>
      <c r="M75" s="31"/>
      <c r="N75" s="31"/>
      <c r="O75" s="8"/>
      <c r="P75" s="8"/>
      <c r="Q75" s="66"/>
    </row>
    <row r="76" spans="1:17" x14ac:dyDescent="0.25">
      <c r="A76" s="68"/>
      <c r="B76" s="56"/>
      <c r="C76" s="56"/>
      <c r="D76" s="56"/>
      <c r="E76" s="56"/>
      <c r="F76" s="38">
        <f t="shared" si="1"/>
        <v>0</v>
      </c>
      <c r="G76" s="69"/>
      <c r="H76" s="70"/>
      <c r="I76" s="31"/>
      <c r="J76" s="8"/>
      <c r="K76" s="8"/>
      <c r="L76" s="8"/>
      <c r="M76" s="31"/>
      <c r="N76" s="31"/>
      <c r="O76" s="8"/>
      <c r="P76" s="8"/>
      <c r="Q76" s="66"/>
    </row>
    <row r="77" spans="1:17" x14ac:dyDescent="0.25">
      <c r="A77" s="68"/>
      <c r="B77" s="56"/>
      <c r="C77" s="56"/>
      <c r="D77" s="56"/>
      <c r="E77" s="56"/>
      <c r="F77" s="38">
        <f t="shared" si="1"/>
        <v>0</v>
      </c>
      <c r="G77" s="69"/>
      <c r="H77" s="70"/>
      <c r="I77" s="31"/>
      <c r="J77" s="8"/>
      <c r="K77" s="8"/>
      <c r="L77" s="8"/>
      <c r="M77" s="31"/>
      <c r="N77" s="31"/>
      <c r="O77" s="8"/>
      <c r="P77" s="8"/>
      <c r="Q77" s="66"/>
    </row>
    <row r="78" spans="1:17" x14ac:dyDescent="0.25">
      <c r="A78" s="68"/>
      <c r="B78" s="56"/>
      <c r="C78" s="56"/>
      <c r="D78" s="56"/>
      <c r="E78" s="56"/>
      <c r="F78" s="38">
        <f t="shared" si="1"/>
        <v>0</v>
      </c>
      <c r="G78" s="69"/>
      <c r="H78" s="70"/>
      <c r="I78" s="31"/>
      <c r="J78" s="8"/>
      <c r="K78" s="8"/>
      <c r="L78" s="8"/>
      <c r="M78" s="31"/>
      <c r="N78" s="31"/>
      <c r="O78" s="8"/>
      <c r="P78" s="8"/>
      <c r="Q78" s="66"/>
    </row>
    <row r="79" spans="1:17" x14ac:dyDescent="0.25">
      <c r="A79" s="68"/>
      <c r="B79" s="56"/>
      <c r="C79" s="56"/>
      <c r="D79" s="56"/>
      <c r="E79" s="56"/>
      <c r="F79" s="38">
        <f t="shared" si="1"/>
        <v>0</v>
      </c>
      <c r="G79" s="69"/>
      <c r="H79" s="70"/>
      <c r="I79" s="31"/>
      <c r="J79" s="8"/>
      <c r="K79" s="8"/>
      <c r="L79" s="8"/>
      <c r="M79" s="31"/>
      <c r="N79" s="31"/>
      <c r="O79" s="8"/>
      <c r="P79" s="8"/>
      <c r="Q79" s="66"/>
    </row>
    <row r="80" spans="1:17" x14ac:dyDescent="0.25">
      <c r="A80" s="68"/>
      <c r="B80" s="56"/>
      <c r="C80" s="56"/>
      <c r="D80" s="56"/>
      <c r="E80" s="56"/>
      <c r="F80" s="38">
        <f t="shared" si="1"/>
        <v>0</v>
      </c>
      <c r="G80" s="69"/>
      <c r="H80" s="70"/>
      <c r="I80" s="31"/>
      <c r="J80" s="8"/>
      <c r="K80" s="8"/>
      <c r="L80" s="8"/>
      <c r="M80" s="31"/>
      <c r="N80" s="31"/>
      <c r="O80" s="8"/>
      <c r="P80" s="8"/>
      <c r="Q80" s="66"/>
    </row>
    <row r="81" spans="1:26" x14ac:dyDescent="0.25">
      <c r="A81" s="68"/>
      <c r="B81" s="56"/>
      <c r="C81" s="56"/>
      <c r="D81" s="56"/>
      <c r="E81" s="56"/>
      <c r="F81" s="38">
        <f t="shared" si="1"/>
        <v>0</v>
      </c>
      <c r="G81" s="69"/>
      <c r="H81" s="70"/>
      <c r="I81" s="31"/>
      <c r="J81" s="8"/>
      <c r="K81" s="8"/>
      <c r="L81" s="8"/>
      <c r="M81" s="31"/>
      <c r="N81" s="31"/>
      <c r="O81" s="8"/>
      <c r="P81" s="8"/>
      <c r="Q81" s="66"/>
    </row>
    <row r="82" spans="1:26" x14ac:dyDescent="0.25">
      <c r="A82" s="68"/>
      <c r="B82" s="56"/>
      <c r="C82" s="56"/>
      <c r="D82" s="56"/>
      <c r="E82" s="56"/>
      <c r="F82" s="38">
        <f t="shared" si="1"/>
        <v>0</v>
      </c>
      <c r="G82" s="69"/>
      <c r="H82" s="70"/>
      <c r="I82" s="31"/>
      <c r="J82" s="8"/>
      <c r="K82" s="8"/>
      <c r="L82" s="8"/>
      <c r="M82" s="31"/>
      <c r="N82" s="31"/>
      <c r="O82" s="8"/>
      <c r="P82" s="8"/>
      <c r="Q82" s="66"/>
    </row>
    <row r="83" spans="1:26" x14ac:dyDescent="0.25">
      <c r="A83" s="68"/>
      <c r="B83" s="56"/>
      <c r="C83" s="56"/>
      <c r="D83" s="56"/>
      <c r="E83" s="56"/>
      <c r="F83" s="38">
        <f t="shared" si="1"/>
        <v>0</v>
      </c>
      <c r="G83" s="69"/>
      <c r="H83" s="70"/>
      <c r="I83" s="31"/>
      <c r="J83" s="31"/>
      <c r="K83" s="31"/>
      <c r="L83" s="31"/>
      <c r="M83" s="31"/>
      <c r="N83" s="31"/>
      <c r="O83" s="31"/>
      <c r="P83" s="31"/>
      <c r="Q83" s="66"/>
    </row>
    <row r="84" spans="1:26" x14ac:dyDescent="0.25">
      <c r="A84" s="68"/>
      <c r="B84" s="56"/>
      <c r="C84" s="56"/>
      <c r="D84" s="56"/>
      <c r="E84" s="56"/>
      <c r="F84" s="38">
        <f t="shared" si="1"/>
        <v>0</v>
      </c>
      <c r="G84" s="69"/>
      <c r="H84" s="70"/>
      <c r="I84" s="31"/>
      <c r="J84" s="31"/>
      <c r="K84" s="42"/>
      <c r="L84" s="42" t="s">
        <v>42</v>
      </c>
      <c r="M84" s="43">
        <v>0.24260000000000001</v>
      </c>
      <c r="N84" s="44">
        <f>$L$68*M84</f>
        <v>0</v>
      </c>
      <c r="O84" s="31"/>
      <c r="P84" s="31"/>
      <c r="Q84" s="66"/>
    </row>
    <row r="85" spans="1:26" x14ac:dyDescent="0.25">
      <c r="A85" s="68"/>
      <c r="B85" s="56"/>
      <c r="C85" s="56"/>
      <c r="D85" s="56"/>
      <c r="E85" s="56"/>
      <c r="F85" s="38">
        <f t="shared" ref="F85:F90" si="2">(B85)*$I$8</f>
        <v>0</v>
      </c>
      <c r="G85" s="69"/>
      <c r="H85" s="70"/>
      <c r="I85" s="31"/>
      <c r="J85" s="31"/>
      <c r="K85" s="42"/>
      <c r="L85" s="42" t="s">
        <v>43</v>
      </c>
      <c r="M85" s="45">
        <v>0.12</v>
      </c>
      <c r="N85" s="44">
        <f>$L$68*M85</f>
        <v>0</v>
      </c>
      <c r="O85" s="31"/>
      <c r="P85" s="31"/>
      <c r="Q85" s="66"/>
    </row>
    <row r="86" spans="1:26" x14ac:dyDescent="0.25">
      <c r="A86" s="68"/>
      <c r="B86" s="56"/>
      <c r="C86" s="56"/>
      <c r="D86" s="56"/>
      <c r="E86" s="56"/>
      <c r="F86" s="38">
        <f t="shared" si="2"/>
        <v>0</v>
      </c>
      <c r="G86" s="69"/>
      <c r="H86" s="70"/>
      <c r="I86" s="31"/>
      <c r="J86" s="31"/>
      <c r="K86" s="42"/>
      <c r="L86" s="42" t="s">
        <v>44</v>
      </c>
      <c r="M86" s="43">
        <v>0.31419999999999998</v>
      </c>
      <c r="N86" s="44">
        <f>$L$68*M86</f>
        <v>0</v>
      </c>
      <c r="O86" s="31"/>
      <c r="P86" s="31"/>
      <c r="Q86" s="66"/>
    </row>
    <row r="87" spans="1:26" x14ac:dyDescent="0.25">
      <c r="A87" s="68"/>
      <c r="B87" s="56"/>
      <c r="C87" s="56"/>
      <c r="D87" s="56"/>
      <c r="E87" s="56"/>
      <c r="F87" s="38">
        <f t="shared" si="2"/>
        <v>0</v>
      </c>
      <c r="G87" s="69"/>
      <c r="H87" s="70"/>
      <c r="I87" s="31"/>
      <c r="J87" s="31"/>
      <c r="K87" s="42"/>
      <c r="L87" s="42"/>
      <c r="M87" s="42" t="s">
        <v>45</v>
      </c>
      <c r="N87" s="44">
        <f>N84+N85+N86</f>
        <v>0</v>
      </c>
      <c r="O87" s="46"/>
      <c r="P87" s="46"/>
      <c r="Q87" s="79"/>
      <c r="R87" s="80"/>
      <c r="S87" s="80"/>
      <c r="T87" s="80"/>
      <c r="U87" s="80"/>
      <c r="V87" s="80"/>
      <c r="W87" s="80"/>
      <c r="X87" s="80"/>
    </row>
    <row r="88" spans="1:26" x14ac:dyDescent="0.25">
      <c r="A88" s="68"/>
      <c r="B88" s="56"/>
      <c r="C88" s="56"/>
      <c r="D88" s="56"/>
      <c r="E88" s="56"/>
      <c r="F88" s="38">
        <f t="shared" si="2"/>
        <v>0</v>
      </c>
      <c r="G88" s="69"/>
      <c r="H88" s="70"/>
      <c r="I88" s="31"/>
      <c r="J88" s="31"/>
      <c r="K88" s="42" t="s">
        <v>46</v>
      </c>
      <c r="L88" s="42"/>
      <c r="M88" s="42" t="s">
        <v>47</v>
      </c>
      <c r="N88" s="44">
        <f>N87*H19</f>
        <v>0</v>
      </c>
      <c r="O88" s="46"/>
      <c r="P88" s="46"/>
      <c r="Q88" s="79"/>
      <c r="R88" s="80"/>
      <c r="S88" s="80"/>
      <c r="T88" s="80"/>
      <c r="U88" s="80"/>
      <c r="V88" s="80"/>
      <c r="W88" s="80"/>
      <c r="X88" s="80"/>
    </row>
    <row r="89" spans="1:26" x14ac:dyDescent="0.25">
      <c r="A89" s="68"/>
      <c r="B89" s="56"/>
      <c r="C89" s="56"/>
      <c r="D89" s="56"/>
      <c r="E89" s="56"/>
      <c r="F89" s="38">
        <f t="shared" si="2"/>
        <v>0</v>
      </c>
      <c r="G89" s="69"/>
      <c r="H89" s="70"/>
      <c r="I89" s="31"/>
      <c r="J89" s="31"/>
      <c r="K89" s="42"/>
      <c r="L89" s="42"/>
      <c r="M89" s="42"/>
      <c r="N89" s="42"/>
      <c r="O89" s="46"/>
      <c r="P89" s="46"/>
      <c r="Q89" s="79"/>
      <c r="R89" s="80"/>
      <c r="S89" s="80"/>
      <c r="T89" s="80"/>
      <c r="U89" s="80"/>
      <c r="V89" s="80"/>
      <c r="W89" s="80"/>
      <c r="X89" s="80"/>
    </row>
    <row r="90" spans="1:26" x14ac:dyDescent="0.25">
      <c r="A90" s="81"/>
      <c r="B90" s="82"/>
      <c r="C90" s="82"/>
      <c r="D90" s="82"/>
      <c r="E90" s="82"/>
      <c r="F90" s="47">
        <f t="shared" si="2"/>
        <v>0</v>
      </c>
      <c r="G90" s="83"/>
      <c r="H90" s="84"/>
      <c r="I90" s="31"/>
      <c r="J90" s="31"/>
      <c r="K90" s="31"/>
      <c r="L90" s="31"/>
      <c r="M90" s="31"/>
      <c r="N90" s="31"/>
      <c r="O90" s="46"/>
      <c r="P90" s="46"/>
      <c r="Q90" s="79"/>
      <c r="R90" s="80"/>
      <c r="S90" s="80"/>
      <c r="T90" s="80"/>
      <c r="U90" s="80"/>
      <c r="V90" s="80"/>
      <c r="W90" s="80"/>
      <c r="X90" s="80"/>
    </row>
    <row r="91" spans="1:26" x14ac:dyDescent="0.25">
      <c r="A91" s="48" t="s">
        <v>54</v>
      </c>
      <c r="B91" s="49">
        <f>SUBTOTAL(109,Tabell1[LÖN])</f>
        <v>0</v>
      </c>
      <c r="C91" s="49">
        <f>SUBTOTAL(109,Tabell1[LÖN inkl sem])</f>
        <v>0</v>
      </c>
      <c r="D91" s="49">
        <f>SUBTOTAL(109,Tabell1[OB])</f>
        <v>0</v>
      </c>
      <c r="E91" s="49">
        <f>SUBTOTAL(109,Tabell1[JOUR])</f>
        <v>0</v>
      </c>
      <c r="F91" s="50">
        <f>SUBTOTAL(109,Tabell1[SEM])</f>
        <v>0</v>
      </c>
      <c r="G91" s="50">
        <f>SUBTOTAL(109,Tabell1[Pers.möte])</f>
        <v>0</v>
      </c>
      <c r="H91" s="51">
        <f>SUBTOTAL(109,Tabell1[Arvoden])</f>
        <v>0</v>
      </c>
      <c r="I91" s="31"/>
      <c r="J91" s="31"/>
      <c r="K91" s="31"/>
      <c r="L91" s="31"/>
      <c r="M91" s="31"/>
      <c r="N91" s="31"/>
      <c r="O91" s="46"/>
      <c r="P91" s="46"/>
      <c r="Q91" s="79"/>
      <c r="R91" s="80"/>
      <c r="S91" s="80"/>
      <c r="T91" s="80"/>
      <c r="U91" s="80"/>
      <c r="V91" s="80"/>
      <c r="W91" s="80"/>
      <c r="X91" s="80"/>
    </row>
    <row r="92" spans="1:26" x14ac:dyDescent="0.25">
      <c r="A92" s="31"/>
      <c r="B92" s="8"/>
      <c r="C92" s="8"/>
      <c r="D92" s="8"/>
      <c r="E92" s="8"/>
      <c r="F92" s="8"/>
      <c r="G92" s="8"/>
      <c r="H92" s="8"/>
      <c r="I92" s="52"/>
      <c r="J92" s="52"/>
      <c r="K92" s="31"/>
      <c r="L92" s="31"/>
      <c r="M92" s="31"/>
      <c r="N92" s="31"/>
      <c r="O92" s="31"/>
      <c r="P92" s="31"/>
      <c r="Q92" s="86"/>
      <c r="R92" s="86"/>
      <c r="S92" s="86"/>
      <c r="T92" s="86"/>
      <c r="U92" s="86"/>
      <c r="V92" s="86"/>
      <c r="W92" s="86"/>
      <c r="X92" s="86"/>
      <c r="Y92" s="86"/>
      <c r="Z92" s="86"/>
    </row>
    <row r="93" spans="1:26" x14ac:dyDescent="0.25">
      <c r="A93" s="31"/>
      <c r="B93" s="31"/>
      <c r="C93" s="31"/>
      <c r="D93" s="31"/>
      <c r="E93" s="31"/>
      <c r="F93" s="31"/>
      <c r="G93" s="53">
        <f>G91*$I$8</f>
        <v>0</v>
      </c>
      <c r="H93" s="53">
        <f>H91*$I$8</f>
        <v>0</v>
      </c>
      <c r="I93" s="8"/>
      <c r="J93" s="8"/>
      <c r="K93" s="31"/>
      <c r="L93" s="31"/>
      <c r="M93" s="31"/>
      <c r="N93" s="31"/>
      <c r="O93" s="31"/>
      <c r="P93" s="31"/>
      <c r="Q93" s="79"/>
      <c r="R93" s="79"/>
      <c r="S93" s="79"/>
      <c r="T93" s="80"/>
      <c r="U93" s="80"/>
      <c r="V93" s="80"/>
      <c r="W93" s="80"/>
      <c r="X93" s="80"/>
      <c r="Y93" s="80"/>
      <c r="Z93" s="80"/>
    </row>
    <row r="94" spans="1:26" x14ac:dyDescent="0.25">
      <c r="A94" s="31" t="s">
        <v>48</v>
      </c>
      <c r="B94" s="52">
        <f>B91+C91+E91+F91+G94+L68+H94</f>
        <v>0</v>
      </c>
      <c r="C94" s="41"/>
      <c r="D94" s="41"/>
      <c r="E94" s="41"/>
      <c r="F94" s="41"/>
      <c r="G94" s="41">
        <f>G91+G93</f>
        <v>0</v>
      </c>
      <c r="H94" s="41">
        <f>H91+H93</f>
        <v>0</v>
      </c>
      <c r="I94" s="8"/>
      <c r="J94" s="8"/>
      <c r="K94" s="31"/>
      <c r="L94" s="31"/>
      <c r="M94" s="31"/>
      <c r="N94" s="31"/>
      <c r="O94" s="31"/>
      <c r="P94" s="31"/>
      <c r="Q94" s="79"/>
      <c r="R94" s="79"/>
      <c r="S94" s="79"/>
      <c r="T94" s="80"/>
      <c r="U94" s="80"/>
      <c r="V94" s="80"/>
      <c r="W94" s="80"/>
      <c r="X94" s="80"/>
      <c r="Y94" s="80"/>
      <c r="Z94" s="80"/>
    </row>
    <row r="95" spans="1:26" x14ac:dyDescent="0.25">
      <c r="A95" s="31" t="s">
        <v>49</v>
      </c>
      <c r="B95" s="52">
        <f>D91</f>
        <v>0</v>
      </c>
      <c r="C95" s="31"/>
      <c r="D95" s="31"/>
      <c r="E95" s="31"/>
      <c r="F95" s="31"/>
      <c r="G95" s="31"/>
      <c r="H95" s="52"/>
      <c r="I95" s="41"/>
      <c r="J95" s="41"/>
      <c r="K95" s="31"/>
      <c r="L95" s="31"/>
      <c r="M95" s="31"/>
      <c r="N95" s="31"/>
      <c r="O95" s="31"/>
      <c r="P95" s="31"/>
      <c r="Q95" s="79"/>
      <c r="R95" s="79"/>
      <c r="S95" s="79"/>
      <c r="T95" s="80"/>
      <c r="U95" s="80"/>
      <c r="V95" s="80"/>
      <c r="W95" s="80"/>
      <c r="X95" s="80"/>
      <c r="Y95" s="80"/>
      <c r="Z95" s="80"/>
    </row>
    <row r="96" spans="1:26" x14ac:dyDescent="0.25">
      <c r="A96" s="66"/>
      <c r="B96" s="66"/>
      <c r="C96" s="66"/>
      <c r="D96" s="66"/>
      <c r="E96" s="66"/>
      <c r="F96" s="66"/>
      <c r="G96" s="66"/>
      <c r="H96" s="85"/>
      <c r="I96" s="78"/>
      <c r="J96" s="78"/>
      <c r="K96" s="66"/>
      <c r="L96" s="66"/>
      <c r="M96" s="66"/>
      <c r="N96" s="66"/>
      <c r="O96" s="66"/>
      <c r="P96" s="66"/>
      <c r="Q96" s="79"/>
      <c r="R96" s="79"/>
      <c r="S96" s="79"/>
      <c r="T96" s="80"/>
      <c r="U96" s="80"/>
      <c r="V96" s="80"/>
      <c r="W96" s="80"/>
      <c r="X96" s="80"/>
      <c r="Y96" s="80"/>
      <c r="Z96" s="80"/>
    </row>
    <row r="97" spans="1:26" x14ac:dyDescent="0.25">
      <c r="A97" s="66"/>
      <c r="B97" s="66"/>
      <c r="C97" s="66"/>
      <c r="D97" s="66"/>
      <c r="E97" s="66"/>
      <c r="F97" s="66"/>
      <c r="G97" s="66"/>
      <c r="H97" s="85"/>
      <c r="I97" s="78"/>
      <c r="J97" s="78"/>
      <c r="K97" s="66"/>
      <c r="L97" s="66"/>
      <c r="M97" s="66"/>
      <c r="N97" s="66"/>
      <c r="O97" s="66"/>
      <c r="P97" s="66"/>
      <c r="Q97" s="79"/>
      <c r="R97" s="79"/>
      <c r="S97" s="79"/>
      <c r="T97" s="80"/>
      <c r="U97" s="80"/>
      <c r="V97" s="80"/>
      <c r="W97" s="80"/>
      <c r="X97" s="80"/>
      <c r="Y97" s="80"/>
      <c r="Z97" s="80"/>
    </row>
    <row r="98" spans="1:26" x14ac:dyDescent="0.25">
      <c r="C98" s="66"/>
      <c r="D98" s="66"/>
      <c r="E98" s="66"/>
      <c r="G98" s="66"/>
      <c r="J98" s="66"/>
      <c r="K98" s="66"/>
      <c r="L98" s="66"/>
      <c r="M98" s="66"/>
      <c r="N98" s="66"/>
      <c r="O98" s="66"/>
      <c r="P98" s="66"/>
      <c r="Q98" s="79"/>
      <c r="R98" s="79"/>
      <c r="S98" s="79"/>
      <c r="T98" s="80"/>
      <c r="U98" s="80"/>
      <c r="V98" s="80"/>
      <c r="W98" s="80"/>
      <c r="X98" s="80"/>
      <c r="Y98" s="80"/>
      <c r="Z98" s="80"/>
    </row>
    <row r="99" spans="1:26" x14ac:dyDescent="0.25">
      <c r="C99" s="66"/>
      <c r="D99" s="66"/>
      <c r="E99" s="66"/>
      <c r="G99" s="66"/>
      <c r="J99" s="66"/>
      <c r="K99" s="66"/>
      <c r="L99" s="66"/>
      <c r="M99" s="66"/>
      <c r="N99" s="66"/>
      <c r="O99" s="66"/>
      <c r="P99" s="66"/>
      <c r="Q99" s="79"/>
      <c r="R99" s="79"/>
      <c r="S99" s="79"/>
      <c r="T99" s="80"/>
      <c r="U99" s="80"/>
      <c r="V99" s="80"/>
      <c r="W99" s="80"/>
      <c r="X99" s="80"/>
      <c r="Y99" s="80"/>
      <c r="Z99" s="80"/>
    </row>
    <row r="100" spans="1:26" x14ac:dyDescent="0.25">
      <c r="A100" s="66"/>
      <c r="B100" s="66"/>
      <c r="C100" s="66"/>
      <c r="D100" s="66"/>
      <c r="E100" s="66"/>
      <c r="F100" s="66"/>
      <c r="G100" s="66"/>
      <c r="H100" s="85"/>
      <c r="I100" s="66"/>
      <c r="J100" s="66"/>
      <c r="K100" s="66"/>
      <c r="L100" s="66"/>
      <c r="M100" s="66"/>
      <c r="N100" s="66"/>
      <c r="O100" s="66"/>
      <c r="P100" s="66"/>
      <c r="Q100" s="79"/>
      <c r="R100" s="79"/>
      <c r="S100" s="79"/>
      <c r="T100" s="80"/>
      <c r="U100" s="80"/>
      <c r="V100" s="80"/>
      <c r="W100" s="80"/>
      <c r="X100" s="80"/>
      <c r="Y100" s="80"/>
      <c r="Z100" s="80"/>
    </row>
    <row r="101" spans="1:26" x14ac:dyDescent="0.25">
      <c r="A101" s="66"/>
      <c r="B101" s="66"/>
      <c r="C101" s="66"/>
      <c r="D101" s="66"/>
      <c r="E101" s="66"/>
      <c r="F101" s="66"/>
      <c r="G101" s="66"/>
      <c r="H101" s="85"/>
      <c r="I101" s="66"/>
      <c r="J101" s="66"/>
      <c r="K101" s="66"/>
      <c r="L101" s="66"/>
      <c r="M101" s="66"/>
      <c r="N101" s="66"/>
      <c r="O101" s="66"/>
      <c r="P101" s="66"/>
      <c r="Q101" s="79"/>
      <c r="R101" s="79"/>
      <c r="S101" s="79"/>
      <c r="T101" s="80"/>
      <c r="U101" s="80"/>
      <c r="V101" s="80"/>
      <c r="W101" s="80"/>
      <c r="X101" s="80"/>
      <c r="Y101" s="80"/>
      <c r="Z101" s="80"/>
    </row>
    <row r="102" spans="1:26" x14ac:dyDescent="0.25">
      <c r="A102" s="66"/>
      <c r="B102" s="66"/>
      <c r="C102" s="66"/>
      <c r="D102" s="66"/>
      <c r="E102" s="66"/>
      <c r="F102" s="66"/>
      <c r="G102" s="87"/>
      <c r="H102" s="85"/>
      <c r="I102" s="66"/>
      <c r="J102" s="66"/>
      <c r="K102" s="66"/>
      <c r="L102" s="66"/>
      <c r="M102" s="66"/>
      <c r="N102" s="66"/>
      <c r="O102" s="66"/>
      <c r="P102" s="66"/>
      <c r="Q102" s="79"/>
      <c r="R102" s="79"/>
      <c r="S102" s="79"/>
      <c r="T102" s="80"/>
      <c r="U102" s="80"/>
      <c r="V102" s="80"/>
      <c r="W102" s="80"/>
      <c r="X102" s="80"/>
      <c r="Y102" s="80"/>
      <c r="Z102" s="80"/>
    </row>
    <row r="103" spans="1:26" x14ac:dyDescent="0.25">
      <c r="A103" s="66"/>
      <c r="B103" s="66"/>
      <c r="C103" s="66"/>
      <c r="D103" s="66"/>
      <c r="E103" s="66"/>
      <c r="F103" s="66"/>
      <c r="G103" s="66"/>
      <c r="H103" s="85"/>
      <c r="I103" s="66"/>
      <c r="J103" s="66"/>
      <c r="K103" s="66"/>
      <c r="L103" s="66"/>
      <c r="M103" s="85"/>
      <c r="N103" s="66"/>
      <c r="O103" s="66"/>
      <c r="P103" s="66"/>
      <c r="Q103" s="79"/>
      <c r="R103" s="79"/>
      <c r="S103" s="79"/>
      <c r="T103" s="80"/>
      <c r="U103" s="80"/>
      <c r="V103" s="80"/>
      <c r="W103" s="80"/>
      <c r="X103" s="80"/>
      <c r="Y103" s="80"/>
      <c r="Z103" s="80"/>
    </row>
    <row r="104" spans="1:26" x14ac:dyDescent="0.25">
      <c r="A104" s="66"/>
      <c r="B104" s="66"/>
      <c r="C104" s="66"/>
      <c r="D104" s="66"/>
      <c r="E104" s="66"/>
      <c r="F104" s="66"/>
      <c r="G104" s="66"/>
      <c r="H104" s="85"/>
      <c r="I104" s="66"/>
      <c r="J104" s="66"/>
      <c r="K104" s="66"/>
      <c r="L104" s="66"/>
      <c r="M104" s="66"/>
      <c r="N104" s="66"/>
      <c r="O104" s="66"/>
      <c r="P104" s="66"/>
      <c r="Q104" s="79"/>
      <c r="R104" s="79"/>
      <c r="S104" s="79"/>
      <c r="T104" s="80"/>
      <c r="U104" s="80"/>
      <c r="V104" s="80"/>
      <c r="W104" s="80"/>
      <c r="X104" s="80"/>
      <c r="Y104" s="80"/>
      <c r="Z104" s="80"/>
    </row>
    <row r="105" spans="1:26" x14ac:dyDescent="0.25">
      <c r="A105" s="66"/>
      <c r="B105" s="66"/>
      <c r="C105" s="66"/>
      <c r="D105" s="66"/>
      <c r="E105" s="66"/>
      <c r="F105" s="66"/>
      <c r="G105" s="77"/>
      <c r="H105" s="78"/>
      <c r="I105" s="66"/>
      <c r="J105" s="66"/>
      <c r="K105" s="66"/>
      <c r="L105" s="66"/>
      <c r="M105" s="85"/>
      <c r="N105" s="66"/>
      <c r="O105" s="66"/>
      <c r="P105" s="66"/>
      <c r="Q105" s="79"/>
      <c r="R105" s="79"/>
      <c r="S105" s="79"/>
      <c r="T105" s="80"/>
      <c r="U105" s="80"/>
      <c r="V105" s="80"/>
      <c r="W105" s="80"/>
      <c r="X105" s="80"/>
      <c r="Y105" s="80"/>
      <c r="Z105" s="80"/>
    </row>
    <row r="106" spans="1:26" x14ac:dyDescent="0.25">
      <c r="A106" s="66"/>
      <c r="B106" s="66"/>
      <c r="C106" s="66"/>
      <c r="D106" s="66"/>
      <c r="E106" s="66"/>
      <c r="F106" s="66"/>
      <c r="G106" s="66"/>
      <c r="H106" s="85"/>
      <c r="I106" s="66"/>
      <c r="J106" s="66"/>
      <c r="K106" s="66"/>
      <c r="L106" s="66"/>
      <c r="M106" s="66"/>
      <c r="N106" s="66"/>
      <c r="O106" s="66"/>
      <c r="P106" s="66"/>
      <c r="Q106" s="79"/>
      <c r="R106" s="79"/>
      <c r="S106" s="79"/>
      <c r="T106" s="80"/>
      <c r="U106" s="80"/>
      <c r="V106" s="80"/>
      <c r="W106" s="80"/>
      <c r="X106" s="80"/>
      <c r="Y106" s="80"/>
      <c r="Z106" s="80"/>
    </row>
    <row r="107" spans="1:26" x14ac:dyDescent="0.25">
      <c r="A107" s="66"/>
      <c r="B107" s="66"/>
      <c r="C107" s="66"/>
      <c r="D107" s="66"/>
      <c r="E107" s="66"/>
      <c r="F107" s="66"/>
      <c r="G107" s="66"/>
      <c r="H107" s="85"/>
      <c r="I107" s="66"/>
      <c r="J107" s="66"/>
      <c r="K107" s="66"/>
      <c r="L107" s="66"/>
      <c r="M107" s="66"/>
      <c r="N107" s="66"/>
      <c r="O107" s="66"/>
      <c r="P107" s="66"/>
      <c r="Q107" s="79"/>
      <c r="R107" s="79"/>
      <c r="S107" s="79"/>
      <c r="T107" s="80"/>
      <c r="U107" s="80"/>
      <c r="V107" s="80"/>
      <c r="W107" s="80"/>
      <c r="X107" s="80"/>
      <c r="Y107" s="80"/>
      <c r="Z107" s="80"/>
    </row>
    <row r="108" spans="1:26" x14ac:dyDescent="0.25">
      <c r="A108" s="66"/>
      <c r="B108" s="66"/>
      <c r="C108" s="66"/>
      <c r="D108" s="66"/>
      <c r="E108" s="66"/>
      <c r="F108" s="66"/>
      <c r="G108" s="66"/>
      <c r="H108" s="88"/>
      <c r="I108" s="66"/>
      <c r="J108" s="89"/>
      <c r="K108" s="66"/>
      <c r="L108" s="131"/>
      <c r="M108" s="132"/>
      <c r="N108" s="66"/>
      <c r="O108" s="66"/>
      <c r="P108" s="66"/>
      <c r="Q108" s="79"/>
      <c r="R108" s="79"/>
      <c r="S108" s="79"/>
      <c r="T108" s="80"/>
      <c r="U108" s="80"/>
      <c r="V108" s="80"/>
      <c r="W108" s="80"/>
      <c r="X108" s="80"/>
      <c r="Y108" s="80"/>
      <c r="Z108" s="80"/>
    </row>
    <row r="109" spans="1:26" x14ac:dyDescent="0.25">
      <c r="A109" s="66"/>
      <c r="B109" s="66"/>
      <c r="C109" s="66"/>
      <c r="D109" s="66"/>
      <c r="E109" s="66"/>
      <c r="F109" s="66"/>
      <c r="G109" s="66"/>
      <c r="H109" s="88"/>
      <c r="I109" s="66"/>
      <c r="J109" s="90"/>
      <c r="L109" s="66"/>
      <c r="M109" s="85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spans="1:26" x14ac:dyDescent="0.25">
      <c r="F110" s="66"/>
      <c r="G110" s="66"/>
      <c r="H110" s="66"/>
      <c r="I110" s="91"/>
      <c r="J110" s="90"/>
      <c r="L110" s="66"/>
      <c r="M110" s="85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spans="1:26" x14ac:dyDescent="0.25">
      <c r="F111" s="66"/>
      <c r="G111" s="66"/>
      <c r="H111" s="66"/>
      <c r="I111" s="66"/>
      <c r="J111" s="66"/>
      <c r="L111" s="66"/>
      <c r="M111" s="92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spans="1:26" x14ac:dyDescent="0.25">
      <c r="F112" s="66"/>
      <c r="G112" s="66"/>
      <c r="H112" s="66"/>
      <c r="I112" s="66"/>
      <c r="J112" s="66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spans="9:26" x14ac:dyDescent="0.25">
      <c r="I113" s="66"/>
      <c r="J113" s="66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spans="9:26" x14ac:dyDescent="0.25"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spans="9:26" x14ac:dyDescent="0.25"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spans="9:26" x14ac:dyDescent="0.25"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spans="9:26" x14ac:dyDescent="0.25"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spans="9:26" x14ac:dyDescent="0.25"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</sheetData>
  <sheetProtection algorithmName="SHA-512" hashValue="sI7SJZVMqQgZJNzivv5bKV1BbbN4Q9/BakSkuvhF0kJIE+4nIOLg7pCfXgzAOPN0iZTmhUBkdljjGdpzQtkUvQ==" saltValue="q3G0oG8U27sO7UHDxisnkg==" spinCount="100000" sheet="1" selectLockedCells="1"/>
  <protectedRanges>
    <protectedRange sqref="B4 B6 B8 B10 B12 F2:G3 F7:G10 I8" name="Område1"/>
  </protectedRanges>
  <mergeCells count="1">
    <mergeCell ref="L108:M108"/>
  </mergeCells>
  <conditionalFormatting sqref="M20:N23 L18:P19">
    <cfRule type="uniqueValues" dxfId="22" priority="2"/>
  </conditionalFormatting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="85" zoomScaleNormal="85" workbookViewId="0">
      <selection activeCell="G66" sqref="G66"/>
    </sheetView>
  </sheetViews>
  <sheetFormatPr defaultColWidth="9.140625" defaultRowHeight="15" x14ac:dyDescent="0.25"/>
  <cols>
    <col min="1" max="1" width="9.140625" style="1"/>
    <col min="2" max="2" width="1.7109375" style="1" customWidth="1"/>
    <col min="3" max="3" width="37.7109375" style="1" customWidth="1"/>
    <col min="4" max="5" width="21" style="1" customWidth="1"/>
    <col min="6" max="6" width="1.7109375" style="1" customWidth="1"/>
    <col min="7" max="7" width="12" style="1" customWidth="1"/>
    <col min="8" max="16384" width="9.140625" style="1"/>
  </cols>
  <sheetData>
    <row r="1" spans="1:7" x14ac:dyDescent="0.25">
      <c r="A1" s="22"/>
      <c r="B1" s="93"/>
      <c r="C1" s="94"/>
      <c r="D1" s="94"/>
      <c r="E1" s="94"/>
      <c r="F1" s="95"/>
      <c r="G1" s="22"/>
    </row>
    <row r="2" spans="1:7" ht="21" x14ac:dyDescent="0.35">
      <c r="A2" s="22"/>
      <c r="B2" s="9"/>
      <c r="C2" s="133" t="s">
        <v>0</v>
      </c>
      <c r="D2" s="133"/>
      <c r="E2" s="133"/>
      <c r="F2" s="96"/>
      <c r="G2" s="22"/>
    </row>
    <row r="3" spans="1:7" x14ac:dyDescent="0.25">
      <c r="A3" s="22"/>
      <c r="B3" s="9"/>
      <c r="C3" s="10"/>
      <c r="D3" s="10"/>
      <c r="E3" s="10"/>
      <c r="F3" s="11"/>
      <c r="G3" s="22"/>
    </row>
    <row r="4" spans="1:7" x14ac:dyDescent="0.25">
      <c r="A4" s="22"/>
      <c r="B4" s="9"/>
      <c r="C4" s="10"/>
      <c r="D4" s="10"/>
      <c r="E4" s="10"/>
      <c r="F4" s="11"/>
      <c r="G4" s="22"/>
    </row>
    <row r="5" spans="1:7" x14ac:dyDescent="0.25">
      <c r="A5" s="22"/>
      <c r="B5" s="9"/>
      <c r="C5" s="10" t="s">
        <v>6</v>
      </c>
      <c r="D5" s="97" t="str">
        <f>IF(Inmatning!B4&lt;&gt;"",Inmatning!B4,"")</f>
        <v/>
      </c>
      <c r="E5" s="10"/>
      <c r="F5" s="11"/>
      <c r="G5" s="22"/>
    </row>
    <row r="6" spans="1:7" s="2" customFormat="1" ht="3.75" customHeight="1" x14ac:dyDescent="0.25">
      <c r="A6" s="18"/>
      <c r="B6" s="9"/>
      <c r="C6" s="10"/>
      <c r="D6" s="10"/>
      <c r="E6" s="10"/>
      <c r="F6" s="11"/>
      <c r="G6" s="18"/>
    </row>
    <row r="7" spans="1:7" x14ac:dyDescent="0.25">
      <c r="A7" s="22"/>
      <c r="B7" s="9"/>
      <c r="C7" s="10" t="s">
        <v>7</v>
      </c>
      <c r="D7" s="98" t="str">
        <f>IF(Inmatning!B6&lt;&gt;"",Inmatning!B6,"")</f>
        <v/>
      </c>
      <c r="E7" s="10"/>
      <c r="F7" s="11"/>
      <c r="G7" s="22"/>
    </row>
    <row r="8" spans="1:7" s="2" customFormat="1" ht="3.75" customHeight="1" x14ac:dyDescent="0.25">
      <c r="A8" s="18"/>
      <c r="B8" s="9"/>
      <c r="C8" s="10"/>
      <c r="D8" s="10"/>
      <c r="E8" s="10"/>
      <c r="F8" s="11"/>
      <c r="G8" s="18"/>
    </row>
    <row r="9" spans="1:7" x14ac:dyDescent="0.25">
      <c r="A9" s="22"/>
      <c r="B9" s="9"/>
      <c r="C9" s="10" t="s">
        <v>8</v>
      </c>
      <c r="D9" s="98" t="str">
        <f>IF(Inmatning!B8&lt;&gt;"",Inmatning!B8,"")</f>
        <v/>
      </c>
      <c r="E9" s="10"/>
      <c r="F9" s="11"/>
      <c r="G9" s="22"/>
    </row>
    <row r="10" spans="1:7" s="2" customFormat="1" ht="3.75" customHeight="1" x14ac:dyDescent="0.25">
      <c r="A10" s="18"/>
      <c r="B10" s="9"/>
      <c r="C10" s="10"/>
      <c r="D10" s="10"/>
      <c r="E10" s="10"/>
      <c r="F10" s="11"/>
      <c r="G10" s="18"/>
    </row>
    <row r="11" spans="1:7" x14ac:dyDescent="0.25">
      <c r="A11" s="22"/>
      <c r="B11" s="9"/>
      <c r="C11" s="10" t="s">
        <v>5</v>
      </c>
      <c r="D11" s="99" t="str">
        <f>IF(Inmatning!B10&lt;&gt;"",Inmatning!B10,"")</f>
        <v/>
      </c>
      <c r="E11" s="10"/>
      <c r="F11" s="11"/>
      <c r="G11" s="22"/>
    </row>
    <row r="12" spans="1:7" ht="3.75" customHeight="1" x14ac:dyDescent="0.25">
      <c r="A12" s="22"/>
      <c r="B12" s="9"/>
      <c r="C12" s="10"/>
      <c r="D12" s="10"/>
      <c r="E12" s="10"/>
      <c r="F12" s="11"/>
      <c r="G12" s="22"/>
    </row>
    <row r="13" spans="1:7" x14ac:dyDescent="0.25">
      <c r="A13" s="22"/>
      <c r="B13" s="9"/>
      <c r="C13" s="100" t="s">
        <v>56</v>
      </c>
      <c r="D13" s="101" t="str">
        <f>IF(Inmatning!B12&lt;&gt;"",Inmatning!B12,"")</f>
        <v/>
      </c>
      <c r="E13" s="10"/>
      <c r="F13" s="11"/>
      <c r="G13" s="22"/>
    </row>
    <row r="14" spans="1:7" ht="3.75" customHeight="1" x14ac:dyDescent="0.25">
      <c r="A14" s="22"/>
      <c r="B14" s="9"/>
      <c r="C14" s="10"/>
      <c r="D14" s="10"/>
      <c r="E14" s="10"/>
      <c r="F14" s="11"/>
      <c r="G14" s="22"/>
    </row>
    <row r="15" spans="1:7" x14ac:dyDescent="0.25">
      <c r="A15" s="22"/>
      <c r="B15" s="9"/>
      <c r="C15" s="10"/>
      <c r="D15" s="10"/>
      <c r="E15" s="10"/>
      <c r="F15" s="11"/>
      <c r="G15" s="22"/>
    </row>
    <row r="16" spans="1:7" s="3" customFormat="1" ht="26.25" customHeight="1" x14ac:dyDescent="0.25">
      <c r="A16" s="102"/>
      <c r="B16" s="103"/>
      <c r="C16" s="134" t="s">
        <v>14</v>
      </c>
      <c r="D16" s="134"/>
      <c r="E16" s="134"/>
      <c r="F16" s="104"/>
      <c r="G16" s="102"/>
    </row>
    <row r="17" spans="1:7" ht="30" x14ac:dyDescent="0.25">
      <c r="A17" s="22"/>
      <c r="B17" s="9"/>
      <c r="C17" s="105" t="s">
        <v>1</v>
      </c>
      <c r="D17" s="106" t="s">
        <v>2</v>
      </c>
      <c r="E17" s="106" t="s">
        <v>3</v>
      </c>
      <c r="F17" s="107"/>
      <c r="G17" s="22"/>
    </row>
    <row r="18" spans="1:7" ht="3.75" customHeight="1" x14ac:dyDescent="0.25">
      <c r="A18" s="22"/>
      <c r="B18" s="9"/>
      <c r="C18" s="108"/>
      <c r="D18" s="109"/>
      <c r="E18" s="110"/>
      <c r="F18" s="107"/>
      <c r="G18" s="22"/>
    </row>
    <row r="19" spans="1:7" s="3" customFormat="1" ht="19.5" customHeight="1" x14ac:dyDescent="0.25">
      <c r="A19" s="102"/>
      <c r="B19" s="103"/>
      <c r="C19" s="111" t="s">
        <v>24</v>
      </c>
      <c r="D19" s="112">
        <f>Inmatning!B94*(1+Inmatning!I6)</f>
        <v>0</v>
      </c>
      <c r="E19" s="113" t="e">
        <f>+D19/Inmatning!$B$10</f>
        <v>#DIV/0!</v>
      </c>
      <c r="F19" s="114"/>
      <c r="G19" s="102"/>
    </row>
    <row r="20" spans="1:7" s="4" customFormat="1" ht="3.75" customHeight="1" x14ac:dyDescent="0.25">
      <c r="A20" s="115"/>
      <c r="B20" s="103"/>
      <c r="C20" s="111"/>
      <c r="D20" s="116"/>
      <c r="E20" s="116"/>
      <c r="F20" s="114"/>
      <c r="G20" s="115"/>
    </row>
    <row r="21" spans="1:7" s="3" customFormat="1" ht="19.5" customHeight="1" x14ac:dyDescent="0.25">
      <c r="A21" s="102"/>
      <c r="B21" s="103"/>
      <c r="C21" s="111" t="s">
        <v>23</v>
      </c>
      <c r="D21" s="112">
        <f>Inmatning!B95*(1+Inmatning!I6)</f>
        <v>0</v>
      </c>
      <c r="E21" s="113" t="e">
        <f>+D21/Inmatning!$B$10</f>
        <v>#DIV/0!</v>
      </c>
      <c r="F21" s="114"/>
      <c r="G21" s="102"/>
    </row>
    <row r="22" spans="1:7" s="4" customFormat="1" ht="3.75" customHeight="1" x14ac:dyDescent="0.25">
      <c r="A22" s="115"/>
      <c r="B22" s="103"/>
      <c r="C22" s="111"/>
      <c r="D22" s="116"/>
      <c r="E22" s="116"/>
      <c r="F22" s="114"/>
      <c r="G22" s="115"/>
    </row>
    <row r="23" spans="1:7" s="3" customFormat="1" ht="30" x14ac:dyDescent="0.25">
      <c r="A23" s="102"/>
      <c r="B23" s="103"/>
      <c r="C23" s="117" t="s">
        <v>18</v>
      </c>
      <c r="D23" s="112">
        <f>Inmatning!P68+Inmatning!O68</f>
        <v>0</v>
      </c>
      <c r="E23" s="113" t="e">
        <f>+D23/Inmatning!$B$10</f>
        <v>#DIV/0!</v>
      </c>
      <c r="F23" s="114"/>
      <c r="G23" s="102"/>
    </row>
    <row r="24" spans="1:7" s="4" customFormat="1" ht="3.75" customHeight="1" x14ac:dyDescent="0.25">
      <c r="A24" s="115"/>
      <c r="B24" s="103"/>
      <c r="C24" s="117"/>
      <c r="D24" s="116"/>
      <c r="E24" s="116"/>
      <c r="F24" s="114"/>
      <c r="G24" s="115"/>
    </row>
    <row r="25" spans="1:7" s="3" customFormat="1" ht="19.5" customHeight="1" x14ac:dyDescent="0.25">
      <c r="A25" s="102"/>
      <c r="B25" s="103"/>
      <c r="C25" s="111" t="s">
        <v>19</v>
      </c>
      <c r="D25" s="112">
        <f>Inmatning!L68</f>
        <v>0</v>
      </c>
      <c r="E25" s="113" t="e">
        <f>+D25/Inmatning!$B$10</f>
        <v>#DIV/0!</v>
      </c>
      <c r="F25" s="114"/>
      <c r="G25" s="102"/>
    </row>
    <row r="26" spans="1:7" s="4" customFormat="1" ht="3.75" customHeight="1" x14ac:dyDescent="0.25">
      <c r="A26" s="115"/>
      <c r="B26" s="103"/>
      <c r="C26" s="111"/>
      <c r="D26" s="116"/>
      <c r="E26" s="116"/>
      <c r="F26" s="114"/>
      <c r="G26" s="115"/>
    </row>
    <row r="27" spans="1:7" s="3" customFormat="1" ht="19.5" customHeight="1" x14ac:dyDescent="0.25">
      <c r="A27" s="102"/>
      <c r="B27" s="103"/>
      <c r="C27" s="111" t="s">
        <v>20</v>
      </c>
      <c r="D27" s="112">
        <f>Inmatning!B10*Inmatning!F10</f>
        <v>0</v>
      </c>
      <c r="E27" s="113" t="e">
        <f>+D27/Inmatning!$B$10</f>
        <v>#DIV/0!</v>
      </c>
      <c r="F27" s="114"/>
      <c r="G27" s="102"/>
    </row>
    <row r="28" spans="1:7" s="4" customFormat="1" ht="3.75" customHeight="1" x14ac:dyDescent="0.25">
      <c r="A28" s="115"/>
      <c r="B28" s="103"/>
      <c r="C28" s="111"/>
      <c r="D28" s="116"/>
      <c r="E28" s="116"/>
      <c r="F28" s="114"/>
      <c r="G28" s="115"/>
    </row>
    <row r="29" spans="1:7" s="3" customFormat="1" ht="19.5" customHeight="1" x14ac:dyDescent="0.25">
      <c r="A29" s="102"/>
      <c r="B29" s="103"/>
      <c r="C29" s="118" t="s">
        <v>22</v>
      </c>
      <c r="D29" s="119">
        <f>SUM(D19:D27)</f>
        <v>0</v>
      </c>
      <c r="E29" s="120" t="e">
        <f>+D29/Inmatning!$B$10</f>
        <v>#DIV/0!</v>
      </c>
      <c r="F29" s="114"/>
      <c r="G29" s="102"/>
    </row>
    <row r="30" spans="1:7" s="4" customFormat="1" ht="3.75" customHeight="1" x14ac:dyDescent="0.25">
      <c r="A30" s="115"/>
      <c r="B30" s="103"/>
      <c r="C30" s="111"/>
      <c r="D30" s="116"/>
      <c r="E30" s="116"/>
      <c r="F30" s="114"/>
      <c r="G30" s="115"/>
    </row>
    <row r="31" spans="1:7" s="3" customFormat="1" ht="19.5" customHeight="1" x14ac:dyDescent="0.25">
      <c r="A31" s="102"/>
      <c r="B31" s="103"/>
      <c r="C31" s="111" t="s">
        <v>21</v>
      </c>
      <c r="D31" s="112" t="e">
        <f>IF(E29-Inmatning!F2&gt;0,E29-Inmatning!F2,0)</f>
        <v>#DIV/0!</v>
      </c>
      <c r="E31" s="121"/>
      <c r="F31" s="122"/>
      <c r="G31" s="102"/>
    </row>
    <row r="32" spans="1:7" s="4" customFormat="1" ht="3.75" customHeight="1" x14ac:dyDescent="0.25">
      <c r="A32" s="115"/>
      <c r="B32" s="103"/>
      <c r="C32" s="111"/>
      <c r="D32" s="121"/>
      <c r="E32" s="121"/>
      <c r="F32" s="122"/>
      <c r="G32" s="115"/>
    </row>
    <row r="33" spans="1:7" s="3" customFormat="1" ht="19.5" customHeight="1" x14ac:dyDescent="0.25">
      <c r="A33" s="102"/>
      <c r="B33" s="103"/>
      <c r="C33" s="111" t="s">
        <v>26</v>
      </c>
      <c r="D33" s="112" t="e">
        <f>+D31*Inmatning!$B$10</f>
        <v>#DIV/0!</v>
      </c>
      <c r="E33" s="121"/>
      <c r="F33" s="122"/>
      <c r="G33" s="102"/>
    </row>
    <row r="34" spans="1:7" s="3" customFormat="1" ht="3.75" customHeight="1" x14ac:dyDescent="0.25">
      <c r="A34" s="102"/>
      <c r="B34" s="103"/>
      <c r="C34" s="121"/>
      <c r="D34" s="121"/>
      <c r="E34" s="121"/>
      <c r="F34" s="122"/>
      <c r="G34" s="102"/>
    </row>
    <row r="35" spans="1:7" s="3" customFormat="1" ht="19.5" customHeight="1" x14ac:dyDescent="0.25">
      <c r="A35" s="102"/>
      <c r="B35" s="103"/>
      <c r="C35" s="111" t="s">
        <v>25</v>
      </c>
      <c r="D35" s="112" t="e">
        <f>IF(D31&gt;Inmatning!F4,Inmatning!F4*Inmatning!B10,D31*Inmatning!B10)</f>
        <v>#DIV/0!</v>
      </c>
      <c r="E35" s="113" t="e">
        <f>+D35/Inmatning!$B$10</f>
        <v>#DIV/0!</v>
      </c>
      <c r="F35" s="122"/>
      <c r="G35" s="102"/>
    </row>
    <row r="36" spans="1:7" ht="8.25" customHeight="1" x14ac:dyDescent="0.25">
      <c r="A36" s="22"/>
      <c r="B36" s="123"/>
      <c r="C36" s="124"/>
      <c r="D36" s="125"/>
      <c r="E36" s="125"/>
      <c r="F36" s="126"/>
      <c r="G36" s="22"/>
    </row>
    <row r="37" spans="1:7" x14ac:dyDescent="0.25">
      <c r="A37" s="22"/>
      <c r="B37" s="22"/>
      <c r="C37" s="22"/>
      <c r="D37" s="127"/>
      <c r="E37" s="127"/>
      <c r="F37" s="127"/>
      <c r="G37" s="22"/>
    </row>
    <row r="38" spans="1:7" x14ac:dyDescent="0.25">
      <c r="A38" s="22"/>
      <c r="B38" s="22"/>
      <c r="C38" s="128" t="s">
        <v>16</v>
      </c>
      <c r="D38" s="127"/>
      <c r="E38" s="127"/>
      <c r="F38" s="127"/>
      <c r="G38" s="22"/>
    </row>
    <row r="39" spans="1:7" x14ac:dyDescent="0.25">
      <c r="A39" s="22"/>
      <c r="B39" s="22"/>
      <c r="C39" s="129" t="s">
        <v>59</v>
      </c>
      <c r="D39" s="22"/>
      <c r="E39" s="22"/>
      <c r="F39" s="22"/>
      <c r="G39" s="22"/>
    </row>
    <row r="40" spans="1:7" x14ac:dyDescent="0.25">
      <c r="A40" s="22"/>
      <c r="B40" s="22"/>
      <c r="C40" s="130" t="s">
        <v>17</v>
      </c>
      <c r="D40" s="22"/>
      <c r="E40" s="22"/>
      <c r="F40" s="22"/>
      <c r="G40" s="22"/>
    </row>
    <row r="41" spans="1:7" x14ac:dyDescent="0.25">
      <c r="A41" s="22"/>
      <c r="B41" s="22"/>
      <c r="C41" s="22"/>
      <c r="D41" s="22"/>
      <c r="E41" s="22"/>
      <c r="F41" s="22"/>
      <c r="G41" s="22"/>
    </row>
    <row r="42" spans="1:7" x14ac:dyDescent="0.25">
      <c r="A42" s="22"/>
      <c r="B42" s="22"/>
      <c r="C42" s="22"/>
      <c r="D42" s="22"/>
      <c r="E42" s="22"/>
      <c r="F42" s="22"/>
      <c r="G42" s="22"/>
    </row>
    <row r="56" spans="3:3" x14ac:dyDescent="0.25">
      <c r="C56" s="55"/>
    </row>
  </sheetData>
  <mergeCells count="2">
    <mergeCell ref="C2:E2"/>
    <mergeCell ref="C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Inmatning</vt:lpstr>
      <vt:lpstr>Sammanställning</vt:lpstr>
    </vt:vector>
  </TitlesOfParts>
  <Company>Borlänge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Sjöström</dc:creator>
  <cp:lastModifiedBy>Eva Johansson</cp:lastModifiedBy>
  <dcterms:created xsi:type="dcterms:W3CDTF">2020-02-25T13:49:38Z</dcterms:created>
  <dcterms:modified xsi:type="dcterms:W3CDTF">2020-11-12T08:49:08Z</dcterms:modified>
</cp:coreProperties>
</file>